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mc:AlternateContent xmlns:mc="http://schemas.openxmlformats.org/markup-compatibility/2006">
    <mc:Choice Requires="x15">
      <x15ac:absPath xmlns:x15ac="http://schemas.microsoft.com/office/spreadsheetml/2010/11/ac" url="C:\Users\smithmd\Desktop\Seaside SD\"/>
    </mc:Choice>
  </mc:AlternateContent>
  <xr:revisionPtr revIDLastSave="0" documentId="13_ncr:1_{1EDDE2C8-8946-4A25-970E-CB49D3584801}" xr6:coauthVersionLast="45" xr6:coauthVersionMax="45" xr10:uidLastSave="{00000000-0000-0000-0000-000000000000}"/>
  <bookViews>
    <workbookView xWindow="-120" yWindow="-120" windowWidth="29040" windowHeight="15840" firstSheet="2" activeTab="2" xr2:uid="{00000000-000D-0000-FFFF-FFFF00000000}"/>
  </bookViews>
  <sheets>
    <sheet name="Global Variables" sheetId="36" r:id="rId1"/>
    <sheet name="Instructions" sheetId="1" r:id="rId2"/>
    <sheet name="SummarySheet" sheetId="9" r:id="rId3"/>
    <sheet name="Seaside HS-MS" sheetId="34" r:id="rId4"/>
    <sheet name="E911 System" sheetId="37" r:id="rId5"/>
    <sheet name="Sheet3" sheetId="33" state="hidden" r:id="rId6"/>
    <sheet name="Sheet2" sheetId="32" state="hidden" r:id="rId7"/>
    <sheet name="Totals" sheetId="2" state="hidden" r:id="rId8"/>
    <sheet name="Seaside Heights ES" sheetId="28" r:id="rId9"/>
    <sheet name="Blank" sheetId="29" state="hidden" r:id="rId10"/>
    <sheet name="Blank 2" sheetId="30" state="hidden" r:id="rId11"/>
    <sheet name="Services &amp; Alternates" sheetId="7" state="hidden" r:id="rId12"/>
    <sheet name="Continuation Sheet" sheetId="8" r:id="rId13"/>
    <sheet name="Sheet1" sheetId="38" r:id="rId14"/>
  </sheets>
  <externalReferences>
    <externalReference r:id="rId15"/>
  </externalReferences>
  <definedNames>
    <definedName name="_ClientName">'Global Variables'!$B$4</definedName>
    <definedName name="_FormName">'Global Variables'!$B$7</definedName>
    <definedName name="_ProjectDate">'Global Variables'!$B$6</definedName>
    <definedName name="_ProjectName">'Global Variables'!$B$5</definedName>
    <definedName name="_xlnm.Print_Area" localSheetId="4">'E911 System'!$A$13:$O$92</definedName>
    <definedName name="_xlnm.Print_Area" localSheetId="3">'Seaside HS-MS'!$A$14:$O$106</definedName>
    <definedName name="_xlnm.Print_Titles" localSheetId="4">'E911 System'!$1:$12</definedName>
    <definedName name="_xlnm.Print_Titles" localSheetId="3">'Seaside HS-MS'!$1:$13</definedName>
    <definedName name="ProposerName">Instructions!$C$7</definedName>
    <definedName name="Solution">Instructions!$C$8</definedName>
    <definedName name="YesNo">[1]Instructions!$J$2:$J$3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9" l="1"/>
  <c r="J12" i="9"/>
  <c r="J11" i="9"/>
  <c r="I12" i="9"/>
  <c r="I24" i="34" l="1"/>
  <c r="I26" i="34"/>
  <c r="I28" i="34"/>
  <c r="I30" i="34"/>
  <c r="I32" i="34"/>
  <c r="I34" i="34"/>
  <c r="I36" i="34"/>
  <c r="I40" i="34"/>
  <c r="I42" i="34"/>
  <c r="I44" i="34"/>
  <c r="I46" i="34"/>
  <c r="I50" i="34"/>
  <c r="I52" i="34"/>
  <c r="I54" i="34"/>
  <c r="I56" i="34"/>
  <c r="I60" i="34"/>
  <c r="I62" i="34"/>
  <c r="I33" i="9"/>
  <c r="J31" i="9"/>
  <c r="I31" i="9"/>
  <c r="J24" i="9" l="1"/>
  <c r="I24" i="9"/>
  <c r="J23" i="9"/>
  <c r="I23" i="9"/>
  <c r="I22" i="9" l="1"/>
  <c r="J21" i="9"/>
  <c r="I21" i="9"/>
  <c r="I94" i="28" l="1"/>
  <c r="M17" i="7" l="1"/>
  <c r="I17" i="7"/>
  <c r="M18" i="7"/>
  <c r="I18" i="7"/>
  <c r="I16" i="34"/>
  <c r="I70" i="34"/>
  <c r="O97" i="34"/>
  <c r="O95" i="34"/>
  <c r="O93" i="34"/>
  <c r="O91" i="34"/>
  <c r="O84" i="34"/>
  <c r="O82" i="34"/>
  <c r="O80" i="34"/>
  <c r="O78" i="34"/>
  <c r="M16" i="28" l="1"/>
  <c r="I16" i="28"/>
  <c r="M224" i="7"/>
  <c r="I224" i="7"/>
  <c r="M232" i="7" l="1"/>
  <c r="I232" i="7"/>
  <c r="M230" i="7"/>
  <c r="I230" i="7"/>
  <c r="M229" i="7"/>
  <c r="I229" i="7"/>
  <c r="I233" i="7" s="1"/>
  <c r="O34" i="34"/>
  <c r="M223" i="7" l="1"/>
  <c r="I223" i="7"/>
  <c r="M222" i="7"/>
  <c r="M225" i="7" s="1"/>
  <c r="M233" i="7" s="1"/>
  <c r="I222" i="7"/>
  <c r="H225" i="7" l="1"/>
  <c r="I225" i="7"/>
  <c r="I18" i="9"/>
  <c r="M215" i="7"/>
  <c r="M217" i="7" s="1"/>
  <c r="I215" i="7"/>
  <c r="I217" i="7" s="1"/>
  <c r="I16" i="9" s="1"/>
  <c r="H233" i="7" l="1"/>
  <c r="I74" i="37"/>
  <c r="I72" i="37"/>
  <c r="I70" i="37"/>
  <c r="I68" i="37"/>
  <c r="I66" i="37"/>
  <c r="O58" i="37"/>
  <c r="I58" i="37"/>
  <c r="O56" i="37"/>
  <c r="I56" i="37"/>
  <c r="O54" i="37"/>
  <c r="I54" i="37"/>
  <c r="O49" i="37"/>
  <c r="I49" i="37"/>
  <c r="O47" i="37"/>
  <c r="I47" i="37"/>
  <c r="O43" i="37"/>
  <c r="I43" i="37"/>
  <c r="O41" i="37"/>
  <c r="I41" i="37"/>
  <c r="O39" i="37"/>
  <c r="I39" i="37"/>
  <c r="O37" i="37"/>
  <c r="I37" i="37"/>
  <c r="O33" i="37"/>
  <c r="I33" i="37"/>
  <c r="O31" i="37"/>
  <c r="I31" i="37"/>
  <c r="O29" i="37"/>
  <c r="I29" i="37"/>
  <c r="O27" i="37"/>
  <c r="I27" i="37"/>
  <c r="O25" i="37"/>
  <c r="I25" i="37"/>
  <c r="O23" i="37"/>
  <c r="I23" i="37"/>
  <c r="O19" i="37"/>
  <c r="I19" i="37"/>
  <c r="O17" i="37"/>
  <c r="I17" i="37"/>
  <c r="O15" i="37"/>
  <c r="I15" i="37"/>
  <c r="A10" i="37"/>
  <c r="C7" i="37"/>
  <c r="C5" i="37"/>
  <c r="A3" i="37"/>
  <c r="I99" i="34"/>
  <c r="I97" i="34"/>
  <c r="I95" i="34"/>
  <c r="I93" i="34"/>
  <c r="I91" i="34"/>
  <c r="I86" i="34"/>
  <c r="I84" i="34"/>
  <c r="I82" i="34"/>
  <c r="I80" i="34"/>
  <c r="I78" i="34"/>
  <c r="I62" i="37" l="1"/>
  <c r="I76" i="37" s="1"/>
  <c r="O62" i="37"/>
  <c r="O72" i="34"/>
  <c r="I72" i="34"/>
  <c r="O70" i="34"/>
  <c r="O66" i="34"/>
  <c r="I66" i="34"/>
  <c r="O64" i="34"/>
  <c r="I64" i="34"/>
  <c r="O62" i="34"/>
  <c r="O60" i="34"/>
  <c r="O56" i="34"/>
  <c r="O54" i="34"/>
  <c r="O52" i="34"/>
  <c r="O50" i="34"/>
  <c r="O28" i="34"/>
  <c r="O46" i="34"/>
  <c r="O44" i="34"/>
  <c r="O42" i="34"/>
  <c r="O40" i="34"/>
  <c r="O36" i="34"/>
  <c r="O32" i="34"/>
  <c r="O30" i="34"/>
  <c r="O26" i="34"/>
  <c r="O24" i="34"/>
  <c r="O20" i="34"/>
  <c r="O18" i="34"/>
  <c r="O16" i="34"/>
  <c r="I20" i="34"/>
  <c r="I18" i="34"/>
  <c r="A4" i="34"/>
  <c r="A3" i="9"/>
  <c r="A2" i="1"/>
  <c r="A5" i="1"/>
  <c r="A11" i="34"/>
  <c r="C8" i="34"/>
  <c r="C6" i="34"/>
  <c r="I74" i="34" l="1"/>
  <c r="I101" i="34" s="1"/>
  <c r="O76" i="37"/>
  <c r="O74" i="34"/>
  <c r="M93" i="30"/>
  <c r="I93" i="30"/>
  <c r="M91" i="30"/>
  <c r="I91" i="30"/>
  <c r="M89" i="30"/>
  <c r="I89" i="30"/>
  <c r="M87" i="30"/>
  <c r="I87" i="30"/>
  <c r="M85" i="30"/>
  <c r="I85" i="30"/>
  <c r="M81" i="30"/>
  <c r="I81" i="30"/>
  <c r="M79" i="30"/>
  <c r="I79" i="30"/>
  <c r="M77" i="30"/>
  <c r="I77" i="30"/>
  <c r="M75" i="30"/>
  <c r="I75" i="30"/>
  <c r="M73" i="30"/>
  <c r="I73" i="30"/>
  <c r="M68" i="30"/>
  <c r="I68" i="30"/>
  <c r="M66" i="30"/>
  <c r="I66" i="30"/>
  <c r="M64" i="30"/>
  <c r="I64" i="30"/>
  <c r="M62" i="30"/>
  <c r="I62" i="30"/>
  <c r="M60" i="30"/>
  <c r="I60" i="30"/>
  <c r="M56" i="30"/>
  <c r="I56" i="30"/>
  <c r="M54" i="30"/>
  <c r="I54" i="30"/>
  <c r="M50" i="30"/>
  <c r="I50" i="30"/>
  <c r="M48" i="30"/>
  <c r="I48" i="30"/>
  <c r="M46" i="30"/>
  <c r="I46" i="30"/>
  <c r="M44" i="30"/>
  <c r="I44" i="30"/>
  <c r="M42" i="30"/>
  <c r="I42" i="30"/>
  <c r="M40" i="30"/>
  <c r="I40" i="30"/>
  <c r="M38" i="30"/>
  <c r="I38" i="30"/>
  <c r="M34" i="30"/>
  <c r="I34" i="30"/>
  <c r="M32" i="30"/>
  <c r="I32" i="30"/>
  <c r="M28" i="30"/>
  <c r="I28" i="30"/>
  <c r="M26" i="30"/>
  <c r="I26" i="30"/>
  <c r="M24" i="30"/>
  <c r="I24" i="30"/>
  <c r="M20" i="30"/>
  <c r="I20" i="30"/>
  <c r="M18" i="30"/>
  <c r="I18" i="30"/>
  <c r="M16" i="30"/>
  <c r="I16" i="30"/>
  <c r="M14" i="30"/>
  <c r="I14" i="30"/>
  <c r="A10" i="30"/>
  <c r="C7" i="30"/>
  <c r="C5" i="30"/>
  <c r="M93" i="29"/>
  <c r="I93" i="29"/>
  <c r="M91" i="29"/>
  <c r="I91" i="29"/>
  <c r="M89" i="29"/>
  <c r="I89" i="29"/>
  <c r="M87" i="29"/>
  <c r="I87" i="29"/>
  <c r="M85" i="29"/>
  <c r="I85" i="29"/>
  <c r="M81" i="29"/>
  <c r="I81" i="29"/>
  <c r="M79" i="29"/>
  <c r="I79" i="29"/>
  <c r="M77" i="29"/>
  <c r="I77" i="29"/>
  <c r="M75" i="29"/>
  <c r="I75" i="29"/>
  <c r="M73" i="29"/>
  <c r="I73" i="29"/>
  <c r="M68" i="29"/>
  <c r="I68" i="29"/>
  <c r="M66" i="29"/>
  <c r="I66" i="29"/>
  <c r="M64" i="29"/>
  <c r="I64" i="29"/>
  <c r="M62" i="29"/>
  <c r="I62" i="29"/>
  <c r="M60" i="29"/>
  <c r="I60" i="29"/>
  <c r="M56" i="29"/>
  <c r="I56" i="29"/>
  <c r="M54" i="29"/>
  <c r="I54" i="29"/>
  <c r="M50" i="29"/>
  <c r="I50" i="29"/>
  <c r="M48" i="29"/>
  <c r="I48" i="29"/>
  <c r="M46" i="29"/>
  <c r="I46" i="29"/>
  <c r="M44" i="29"/>
  <c r="I44" i="29"/>
  <c r="M42" i="29"/>
  <c r="I42" i="29"/>
  <c r="M40" i="29"/>
  <c r="I40" i="29"/>
  <c r="M38" i="29"/>
  <c r="I38" i="29"/>
  <c r="M34" i="29"/>
  <c r="I34" i="29"/>
  <c r="M32" i="29"/>
  <c r="I32" i="29"/>
  <c r="M28" i="29"/>
  <c r="I28" i="29"/>
  <c r="M26" i="29"/>
  <c r="I26" i="29"/>
  <c r="M24" i="29"/>
  <c r="I24" i="29"/>
  <c r="M20" i="29"/>
  <c r="I20" i="29"/>
  <c r="M18" i="29"/>
  <c r="I18" i="29"/>
  <c r="M16" i="29"/>
  <c r="I16" i="29"/>
  <c r="M14" i="29"/>
  <c r="I14" i="29"/>
  <c r="A10" i="29"/>
  <c r="C7" i="29"/>
  <c r="C5" i="29"/>
  <c r="A10" i="28"/>
  <c r="C7" i="8"/>
  <c r="C5" i="8"/>
  <c r="C8" i="7"/>
  <c r="C6" i="7"/>
  <c r="C7" i="28"/>
  <c r="C5" i="28"/>
  <c r="C7" i="9"/>
  <c r="C5" i="9"/>
  <c r="O88" i="34" l="1"/>
  <c r="O101" i="34"/>
  <c r="I88" i="34"/>
  <c r="I70" i="29"/>
  <c r="I82" i="29" s="1"/>
  <c r="I70" i="30"/>
  <c r="I94" i="30" s="1"/>
  <c r="M70" i="30"/>
  <c r="M82" i="30" s="1"/>
  <c r="M70" i="29"/>
  <c r="M94" i="29" s="1"/>
  <c r="M35" i="7"/>
  <c r="M37" i="7"/>
  <c r="M39" i="7"/>
  <c r="M41" i="7"/>
  <c r="M43" i="7"/>
  <c r="M45" i="7"/>
  <c r="M47" i="7"/>
  <c r="M49" i="7"/>
  <c r="M51" i="7"/>
  <c r="M53" i="7"/>
  <c r="M55" i="7"/>
  <c r="M57" i="7"/>
  <c r="M59" i="7"/>
  <c r="M61" i="7"/>
  <c r="I37" i="7"/>
  <c r="I39" i="7"/>
  <c r="I41" i="7"/>
  <c r="I43" i="7"/>
  <c r="I45" i="7"/>
  <c r="I47" i="7"/>
  <c r="I49" i="7"/>
  <c r="I51" i="7"/>
  <c r="I53" i="7"/>
  <c r="I55" i="7"/>
  <c r="I57" i="7"/>
  <c r="I59" i="7"/>
  <c r="I61" i="7"/>
  <c r="I35" i="7"/>
  <c r="M85" i="28"/>
  <c r="I85" i="28"/>
  <c r="M60" i="8"/>
  <c r="I60" i="8"/>
  <c r="M14" i="8"/>
  <c r="I50" i="8"/>
  <c r="I44" i="8"/>
  <c r="I30" i="8"/>
  <c r="I14" i="8"/>
  <c r="M204" i="7"/>
  <c r="M202" i="7"/>
  <c r="M200" i="7"/>
  <c r="M198" i="7"/>
  <c r="I204" i="7"/>
  <c r="I202" i="7"/>
  <c r="I200" i="7"/>
  <c r="I198" i="7"/>
  <c r="M190" i="7"/>
  <c r="M188" i="7"/>
  <c r="M186" i="7"/>
  <c r="I190" i="7"/>
  <c r="I188" i="7"/>
  <c r="I186" i="7"/>
  <c r="M178" i="7"/>
  <c r="M180" i="7" s="1"/>
  <c r="J27" i="9" s="1"/>
  <c r="I178" i="7"/>
  <c r="I180" i="7" s="1"/>
  <c r="I27" i="9" s="1"/>
  <c r="M170" i="7"/>
  <c r="M168" i="7"/>
  <c r="M166" i="7"/>
  <c r="M164" i="7"/>
  <c r="M162" i="7"/>
  <c r="I170" i="7"/>
  <c r="I168" i="7"/>
  <c r="I166" i="7"/>
  <c r="I164" i="7"/>
  <c r="I162" i="7"/>
  <c r="M154" i="7"/>
  <c r="J19" i="9" s="1"/>
  <c r="M143" i="7"/>
  <c r="M132" i="7"/>
  <c r="I132" i="7"/>
  <c r="I134" i="7"/>
  <c r="I135" i="7"/>
  <c r="I136" i="7"/>
  <c r="I137" i="7"/>
  <c r="I138" i="7"/>
  <c r="I139" i="7"/>
  <c r="I140" i="7"/>
  <c r="I141" i="7"/>
  <c r="I142" i="7"/>
  <c r="I143" i="7"/>
  <c r="I145" i="7"/>
  <c r="I146" i="7"/>
  <c r="I147" i="7"/>
  <c r="I148" i="7"/>
  <c r="I149" i="7"/>
  <c r="I150" i="7"/>
  <c r="I151" i="7"/>
  <c r="I152" i="7"/>
  <c r="I153" i="7"/>
  <c r="I154" i="7"/>
  <c r="I19" i="9" s="1"/>
  <c r="I107" i="7"/>
  <c r="M69" i="7"/>
  <c r="I69" i="7"/>
  <c r="M26" i="7"/>
  <c r="M15" i="7"/>
  <c r="I15" i="7"/>
  <c r="M153" i="7"/>
  <c r="M151" i="7"/>
  <c r="M149" i="7"/>
  <c r="M147" i="7"/>
  <c r="M145" i="7"/>
  <c r="M142" i="7"/>
  <c r="M140" i="7"/>
  <c r="M138" i="7"/>
  <c r="M136" i="7"/>
  <c r="M134" i="7"/>
  <c r="I94" i="29" l="1"/>
  <c r="I192" i="7"/>
  <c r="I28" i="9" s="1"/>
  <c r="I82" i="30"/>
  <c r="M94" i="30"/>
  <c r="M82" i="29"/>
  <c r="M192" i="7"/>
  <c r="J28" i="9" s="1"/>
  <c r="M172" i="7"/>
  <c r="J22" i="9" s="1"/>
  <c r="I172" i="7"/>
  <c r="I20" i="9" s="1"/>
  <c r="M98" i="8"/>
  <c r="I96" i="8"/>
  <c r="I34" i="8"/>
  <c r="I71" i="28"/>
  <c r="M20" i="7"/>
  <c r="M22" i="7"/>
  <c r="M24" i="7"/>
  <c r="I26" i="7"/>
  <c r="I20" i="7"/>
  <c r="I22" i="7"/>
  <c r="I24" i="7"/>
  <c r="I98" i="8"/>
  <c r="M96" i="8"/>
  <c r="M94" i="8"/>
  <c r="I94" i="8"/>
  <c r="M92" i="8"/>
  <c r="I92" i="8"/>
  <c r="M90" i="8"/>
  <c r="I90" i="8"/>
  <c r="M88" i="8"/>
  <c r="I88" i="8"/>
  <c r="M86" i="8"/>
  <c r="I86" i="8"/>
  <c r="M84" i="8"/>
  <c r="I84" i="8"/>
  <c r="M82" i="8"/>
  <c r="I82" i="8"/>
  <c r="M80" i="8"/>
  <c r="I80" i="8"/>
  <c r="M78" i="8"/>
  <c r="I78" i="8"/>
  <c r="M76" i="8"/>
  <c r="I76" i="8"/>
  <c r="M74" i="8"/>
  <c r="I74" i="8"/>
  <c r="M72" i="8"/>
  <c r="I72" i="8"/>
  <c r="M70" i="8"/>
  <c r="I70" i="8"/>
  <c r="M68" i="8"/>
  <c r="I68" i="8"/>
  <c r="M66" i="8"/>
  <c r="I66" i="8"/>
  <c r="M64" i="8"/>
  <c r="I64" i="8"/>
  <c r="M62" i="8"/>
  <c r="I62" i="8"/>
  <c r="M52" i="8"/>
  <c r="I52" i="8"/>
  <c r="M50" i="8"/>
  <c r="M48" i="8"/>
  <c r="I48" i="8"/>
  <c r="M46" i="8"/>
  <c r="I46" i="8"/>
  <c r="M44" i="8"/>
  <c r="M42" i="8"/>
  <c r="I42" i="8"/>
  <c r="M40" i="8"/>
  <c r="I40" i="8"/>
  <c r="M38" i="8"/>
  <c r="I38" i="8"/>
  <c r="M36" i="8"/>
  <c r="I36" i="8"/>
  <c r="M34" i="8"/>
  <c r="M32" i="8"/>
  <c r="I32" i="8"/>
  <c r="M30" i="8"/>
  <c r="M28" i="8"/>
  <c r="I28" i="8"/>
  <c r="M26" i="8"/>
  <c r="I26" i="8"/>
  <c r="M24" i="8"/>
  <c r="I24" i="8"/>
  <c r="M22" i="8"/>
  <c r="I22" i="8"/>
  <c r="M20" i="8"/>
  <c r="I20" i="8"/>
  <c r="M18" i="8"/>
  <c r="I18" i="8"/>
  <c r="M16" i="8"/>
  <c r="I16" i="8"/>
  <c r="M99" i="7"/>
  <c r="I99" i="7"/>
  <c r="M97" i="7"/>
  <c r="I97" i="7"/>
  <c r="M95" i="7"/>
  <c r="I95" i="7"/>
  <c r="M93" i="7"/>
  <c r="I93" i="7"/>
  <c r="M91" i="7"/>
  <c r="I91" i="7"/>
  <c r="M89" i="7"/>
  <c r="I89" i="7"/>
  <c r="M87" i="7"/>
  <c r="I87" i="7"/>
  <c r="M85" i="7"/>
  <c r="I85" i="7"/>
  <c r="M83" i="7"/>
  <c r="I83" i="7"/>
  <c r="M81" i="7"/>
  <c r="I81" i="7"/>
  <c r="M80" i="7"/>
  <c r="M79" i="7"/>
  <c r="I79" i="7"/>
  <c r="M78" i="7"/>
  <c r="M77" i="7"/>
  <c r="I77" i="7"/>
  <c r="M76" i="7"/>
  <c r="M75" i="7"/>
  <c r="I75" i="7"/>
  <c r="M74" i="7"/>
  <c r="M73" i="7"/>
  <c r="I73" i="7"/>
  <c r="M72" i="7"/>
  <c r="M71" i="7"/>
  <c r="I71" i="7"/>
  <c r="M70" i="7"/>
  <c r="M87" i="28"/>
  <c r="I87" i="28"/>
  <c r="M75" i="28"/>
  <c r="I75" i="28"/>
  <c r="M73" i="28"/>
  <c r="I73" i="28"/>
  <c r="M71" i="28"/>
  <c r="M68" i="28"/>
  <c r="I68" i="28"/>
  <c r="M66" i="28"/>
  <c r="I66" i="28"/>
  <c r="M58" i="28"/>
  <c r="I58" i="28"/>
  <c r="M56" i="28"/>
  <c r="I56" i="28"/>
  <c r="M114" i="28"/>
  <c r="I114" i="28"/>
  <c r="M112" i="28"/>
  <c r="I112" i="28"/>
  <c r="M110" i="28"/>
  <c r="I110" i="28"/>
  <c r="M108" i="28"/>
  <c r="I108" i="28"/>
  <c r="M106" i="28"/>
  <c r="I106" i="28"/>
  <c r="M102" i="28"/>
  <c r="I102" i="28"/>
  <c r="M100" i="28"/>
  <c r="I100" i="28"/>
  <c r="M98" i="28"/>
  <c r="I98" i="28"/>
  <c r="M96" i="28"/>
  <c r="I96" i="28"/>
  <c r="M94" i="28"/>
  <c r="M89" i="28"/>
  <c r="I89" i="28"/>
  <c r="M83" i="28"/>
  <c r="I83" i="28"/>
  <c r="M81" i="28"/>
  <c r="I81" i="28"/>
  <c r="M79" i="28"/>
  <c r="I79" i="28"/>
  <c r="M62" i="28"/>
  <c r="I62" i="28"/>
  <c r="M60" i="28"/>
  <c r="I60" i="28"/>
  <c r="M53" i="28"/>
  <c r="I53" i="28"/>
  <c r="M51" i="28"/>
  <c r="I51" i="28"/>
  <c r="M49" i="28"/>
  <c r="I49" i="28"/>
  <c r="M47" i="28"/>
  <c r="I47" i="28"/>
  <c r="M44" i="28"/>
  <c r="I44" i="28"/>
  <c r="M42" i="28"/>
  <c r="I42" i="28"/>
  <c r="M40" i="28"/>
  <c r="I40" i="28"/>
  <c r="M36" i="28"/>
  <c r="I36" i="28"/>
  <c r="M34" i="28"/>
  <c r="I34" i="28"/>
  <c r="M30" i="28"/>
  <c r="I30" i="28"/>
  <c r="M28" i="28"/>
  <c r="I28" i="28"/>
  <c r="M26" i="28"/>
  <c r="I26" i="28"/>
  <c r="M22" i="28"/>
  <c r="I22" i="28"/>
  <c r="M20" i="28"/>
  <c r="I20" i="28"/>
  <c r="M18" i="28"/>
  <c r="I18" i="28"/>
  <c r="M14" i="28"/>
  <c r="I14" i="28"/>
  <c r="I100" i="8" l="1"/>
  <c r="J20" i="9"/>
  <c r="J16" i="9"/>
  <c r="J18" i="9"/>
  <c r="M100" i="8"/>
  <c r="I54" i="8"/>
  <c r="I30" i="9" s="1"/>
  <c r="M54" i="8"/>
  <c r="J30" i="9" s="1"/>
  <c r="I28" i="7"/>
  <c r="I26" i="9" s="1"/>
  <c r="I91" i="28"/>
  <c r="M101" i="7"/>
  <c r="J15" i="9" s="1"/>
  <c r="I63" i="7"/>
  <c r="I14" i="9" s="1"/>
  <c r="M63" i="7"/>
  <c r="J14" i="9" s="1"/>
  <c r="M91" i="28"/>
  <c r="M103" i="28" s="1"/>
  <c r="M28" i="7"/>
  <c r="J26" i="9" s="1"/>
  <c r="I101" i="7"/>
  <c r="I15" i="9" s="1"/>
  <c r="M115" i="7"/>
  <c r="M113" i="7"/>
  <c r="J33" i="9" l="1"/>
  <c r="J34" i="9"/>
  <c r="I115" i="28"/>
  <c r="I103" i="28"/>
  <c r="M115" i="28"/>
  <c r="M123" i="7"/>
  <c r="M121" i="7"/>
  <c r="M119" i="7"/>
  <c r="M117" i="7"/>
  <c r="M111" i="7"/>
  <c r="M109" i="7"/>
  <c r="M107" i="7"/>
  <c r="I34" i="9" l="1"/>
  <c r="M125" i="7"/>
  <c r="I123" i="7"/>
  <c r="I121" i="7"/>
  <c r="I119" i="7"/>
  <c r="I117" i="7"/>
  <c r="I115" i="7"/>
  <c r="I113" i="7"/>
  <c r="I111" i="7"/>
  <c r="I109" i="7"/>
  <c r="I125" i="7" l="1"/>
  <c r="C34" i="2"/>
  <c r="C43" i="2"/>
  <c r="B35" i="2"/>
  <c r="C33" i="2"/>
  <c r="B44" i="2"/>
  <c r="B43" i="2"/>
  <c r="B41" i="2"/>
  <c r="B38" i="2"/>
  <c r="B39" i="2"/>
  <c r="B40" i="2"/>
  <c r="B36" i="2"/>
  <c r="B34" i="2"/>
  <c r="B33" i="2"/>
  <c r="C44" i="2"/>
  <c r="B15" i="2"/>
  <c r="B16" i="2"/>
  <c r="B18" i="2"/>
  <c r="B19" i="2"/>
  <c r="B20" i="2"/>
  <c r="B22" i="2"/>
  <c r="B23" i="2"/>
  <c r="B25" i="2"/>
  <c r="B26" i="2"/>
  <c r="B27" i="2"/>
  <c r="B28" i="2"/>
  <c r="B29" i="2"/>
  <c r="B30" i="2"/>
  <c r="B31" i="2"/>
  <c r="B14" i="2"/>
  <c r="B13" i="2"/>
  <c r="C41" i="2"/>
  <c r="C30" i="2"/>
  <c r="C28" i="2"/>
  <c r="C26" i="2"/>
  <c r="C20" i="2"/>
  <c r="C18" i="2"/>
  <c r="C23" i="2" l="1"/>
  <c r="C15" i="2"/>
  <c r="C16" i="2"/>
  <c r="C38" i="2"/>
  <c r="C36" i="2"/>
  <c r="C31" i="2"/>
  <c r="C29" i="2"/>
  <c r="C27" i="2"/>
  <c r="C25" i="2"/>
  <c r="C22" i="2"/>
  <c r="C13" i="2"/>
  <c r="C40" i="2"/>
  <c r="C39" i="2"/>
  <c r="C19" i="2"/>
  <c r="C14" i="2"/>
  <c r="C35" i="2"/>
  <c r="C45" i="2" l="1"/>
</calcChain>
</file>

<file path=xl/sharedStrings.xml><?xml version="1.0" encoding="utf-8"?>
<sst xmlns="http://schemas.openxmlformats.org/spreadsheetml/2006/main" count="641" uniqueCount="273">
  <si>
    <t>Lane Transit District</t>
  </si>
  <si>
    <t>See "Instructions"</t>
  </si>
  <si>
    <t>2014-XX-VoIP Replacement System</t>
  </si>
  <si>
    <t>tab for full</t>
  </si>
  <si>
    <t>July 2014</t>
  </si>
  <si>
    <t>information</t>
  </si>
  <si>
    <t>Proposer Name:</t>
  </si>
  <si>
    <t>Proposed Solution Platform:</t>
  </si>
  <si>
    <t>QTY</t>
  </si>
  <si>
    <t xml:space="preserve">PART NUMBER </t>
  </si>
  <si>
    <t>COST</t>
  </si>
  <si>
    <t>EXTENDED COST</t>
  </si>
  <si>
    <t>Hardware:</t>
  </si>
  <si>
    <t>Main Base System Server</t>
  </si>
  <si>
    <t>8 Port Analog Station Gateways</t>
  </si>
  <si>
    <t>4 Port Analog Trunk Gateways</t>
  </si>
  <si>
    <t>PRI - T1 Circuits (24 Channels each)</t>
  </si>
  <si>
    <t>Software Licenses:</t>
  </si>
  <si>
    <t>Site License</t>
  </si>
  <si>
    <t>VoIP Basic License</t>
  </si>
  <si>
    <t>Soft Phone License</t>
  </si>
  <si>
    <t>Voice Mail:</t>
  </si>
  <si>
    <t>Basic Voice Mail License</t>
  </si>
  <si>
    <t>Unified Messaging License</t>
  </si>
  <si>
    <t>Telephone Handsets:</t>
  </si>
  <si>
    <t>Main Answer Positions</t>
  </si>
  <si>
    <t>Basic Handset</t>
  </si>
  <si>
    <t>Executive Handset</t>
  </si>
  <si>
    <t>PC Attendant</t>
  </si>
  <si>
    <t>BLF Module</t>
  </si>
  <si>
    <t>Softphone</t>
  </si>
  <si>
    <t>Paging System Connection</t>
  </si>
  <si>
    <t>ACD/Call Center</t>
  </si>
  <si>
    <t>Agents</t>
  </si>
  <si>
    <t>Supervisor</t>
  </si>
  <si>
    <t>Project Management</t>
  </si>
  <si>
    <t>Installation</t>
  </si>
  <si>
    <t>User Training</t>
  </si>
  <si>
    <t>Maintenance:</t>
  </si>
  <si>
    <t>One Extended Year</t>
  </si>
  <si>
    <t>Two Extended Year</t>
  </si>
  <si>
    <t>Three Extended Year</t>
  </si>
  <si>
    <t>Four Extended Year</t>
  </si>
  <si>
    <t>Five Extended Year</t>
  </si>
  <si>
    <t>Total</t>
  </si>
  <si>
    <t>COMPONENT</t>
  </si>
  <si>
    <t>ACD/Contact Center</t>
  </si>
  <si>
    <t>Base System</t>
  </si>
  <si>
    <t>Advanced Package</t>
  </si>
  <si>
    <t xml:space="preserve">Agents </t>
  </si>
  <si>
    <t>Supervisors</t>
  </si>
  <si>
    <t>NEC 2000 IVS / Trade In Value</t>
  </si>
  <si>
    <t>NEC 2000 IVS Equipment Removal</t>
  </si>
  <si>
    <t>System Administrator Training</t>
  </si>
  <si>
    <t>Response Form #4 — Pricing</t>
  </si>
  <si>
    <t>Survivable Remote Gateway</t>
  </si>
  <si>
    <t>Telephone Set - Single Line - Proprietary IP</t>
  </si>
  <si>
    <t>Basic Telephone Set - Display and Hands Free (Full Duplex)</t>
  </si>
  <si>
    <t>PC Based IP Soft Phone</t>
  </si>
  <si>
    <t>PC Based Attendant Console</t>
  </si>
  <si>
    <t>Phone/Headset - Wireless</t>
  </si>
  <si>
    <t>Base Price Common Equipment - Voice Ports, Automated Attendant. Includes all equipment for initial installation including initial period warranties.</t>
  </si>
  <si>
    <t>Software Licenses</t>
  </si>
  <si>
    <t>Freight</t>
  </si>
  <si>
    <t>Taxes: City</t>
  </si>
  <si>
    <t>Taxes: State</t>
  </si>
  <si>
    <t>CTI interface of the voice switching system.</t>
  </si>
  <si>
    <t>Additional hardware and software at the voice switching system to enable access to the lines or trunks.</t>
  </si>
  <si>
    <t>Agent License</t>
  </si>
  <si>
    <t xml:space="preserve">Agent Desktop </t>
  </si>
  <si>
    <t>Supervisor License</t>
  </si>
  <si>
    <t xml:space="preserve">Report Package </t>
  </si>
  <si>
    <t>SMS Text</t>
  </si>
  <si>
    <t>Web Chat</t>
  </si>
  <si>
    <t>Instant Messaging</t>
  </si>
  <si>
    <t xml:space="preserve">Social Media </t>
  </si>
  <si>
    <t>Yearly Maintenance</t>
  </si>
  <si>
    <t>Total Cost</t>
  </si>
  <si>
    <t xml:space="preserve">VOICEMAIL SYSTEM </t>
  </si>
  <si>
    <t>STATION EQUIPMENT, PORT EXPANSION</t>
  </si>
  <si>
    <t>Executive Telephone Set - Display</t>
  </si>
  <si>
    <t>ADD ALTERNATE #2: VOICE RECORDING AND LOGGING</t>
  </si>
  <si>
    <t>Multiple Agent Queue Access</t>
  </si>
  <si>
    <t>Pricing Form</t>
  </si>
  <si>
    <t>Maintenance (excluding handsets):</t>
  </si>
  <si>
    <t>Maintenance (including handsets):</t>
  </si>
  <si>
    <t>Total (5 years including handsets)</t>
  </si>
  <si>
    <t>Total (5 years excluding handsets)</t>
  </si>
  <si>
    <t>Hardware/Software</t>
  </si>
  <si>
    <t>Advance System Package</t>
  </si>
  <si>
    <t>T &amp; M Rates - Equipment Technician (hourly rate)</t>
  </si>
  <si>
    <t>Important note about additional charges:</t>
  </si>
  <si>
    <t>Includes 5 year maintenance (excluding handsets)</t>
  </si>
  <si>
    <t>Includes 5 year maintenance (including handsets)</t>
  </si>
  <si>
    <t>.</t>
  </si>
  <si>
    <t>a contract with the selected service provider. If the respondent can provide those services please quote them on the continuation sheet provided.</t>
  </si>
  <si>
    <t>Conference Room Telephone</t>
  </si>
  <si>
    <t>Software License</t>
  </si>
  <si>
    <t>E911 SYSTEM APPLICATION</t>
  </si>
  <si>
    <t xml:space="preserve">Base System </t>
  </si>
  <si>
    <t>MONTHLY COST</t>
  </si>
  <si>
    <t>Network Assessment</t>
  </si>
  <si>
    <t>PRI-T1 Circuit</t>
  </si>
  <si>
    <t>Direct Inward Dial (DID) Station Numbers</t>
  </si>
  <si>
    <t xml:space="preserve">Cisco 3650 10/100/1000 24 Port Switch </t>
  </si>
  <si>
    <t xml:space="preserve">Cisco 3650 10/100/1000 48 Port Switch </t>
  </si>
  <si>
    <t>MONTHLY EXTENDED COST</t>
  </si>
  <si>
    <t>APC Smart UPS 1500KVA LCD 120V (SMT 1500)</t>
  </si>
  <si>
    <t>APC Smart UPS 3000KVA LCD 120V (SMT 3000)</t>
  </si>
  <si>
    <t>Important note about suggested additional features:</t>
  </si>
  <si>
    <t>PREMISE BASED SOLUTION</t>
  </si>
  <si>
    <t>HOSTED SOLUTION</t>
  </si>
  <si>
    <t>**Note: Enter a positive value, this number will be subtracted from the total.</t>
  </si>
  <si>
    <t>Project Management *</t>
  </si>
  <si>
    <t>Installation *</t>
  </si>
  <si>
    <t>User Training *</t>
  </si>
  <si>
    <t>Trade In Value of Handsets**</t>
  </si>
  <si>
    <t>tab for full information</t>
  </si>
  <si>
    <t>*Note: One time charges for these items. These are not recurring charges. For the hosted model, all other items are priced on a monthly basis.</t>
  </si>
  <si>
    <t>Licensing (minimum conference simultaneous calls)</t>
  </si>
  <si>
    <t>Amplifier: Administration 35 watt minimum</t>
  </si>
  <si>
    <t>Amplifier: School Locations 250 watt minimum</t>
  </si>
  <si>
    <t>Installation of Amplifiers*</t>
  </si>
  <si>
    <t>Trade In Value of Norstar 824 System**</t>
  </si>
  <si>
    <t>Base system supporting all IP stations within the District network (including initial period warranties)</t>
  </si>
  <si>
    <t xml:space="preserve">tab for full </t>
  </si>
  <si>
    <t xml:space="preserve">Use the tabs that follow to insert pricing information by location and by system.  Pricing for additional services and applications requested in this RFP should be included in the Services tab. All additional services and items should be listed individually. </t>
  </si>
  <si>
    <t>Contact Center Application</t>
  </si>
  <si>
    <t>E911 System Application</t>
  </si>
  <si>
    <t>Add Alternate #1: Maintenance Services</t>
  </si>
  <si>
    <t>Add Alternate #2: Voice Recording and Logging</t>
  </si>
  <si>
    <t>Additional Required Components</t>
  </si>
  <si>
    <t>Additional Recommended Components</t>
  </si>
  <si>
    <t xml:space="preserve">ADD ALTERNATE #1: ADDITIONAL MAINTENANCE SERVICES </t>
  </si>
  <si>
    <t>HOSTED SOLUTION*</t>
  </si>
  <si>
    <t>*Monthly charges as supplied in the subsequent tabs are mulitplied by 12 to provide annual charges</t>
  </si>
  <si>
    <t xml:space="preserve">  Year 6 and beyond (excluding handsets)</t>
  </si>
  <si>
    <t xml:space="preserve">  Network Assessment</t>
  </si>
  <si>
    <t>ONE- TIME COST</t>
  </si>
  <si>
    <t xml:space="preserve">  PRI-T1 Circuit and Related*</t>
  </si>
  <si>
    <t>ANNUAL COST</t>
  </si>
  <si>
    <t>ANNUAL EXTENDED COST</t>
  </si>
  <si>
    <t>Removal of Old Equipment and Handsets*</t>
  </si>
  <si>
    <t>Other Services:</t>
  </si>
  <si>
    <t>Other Services (ONE-TIME COSTS):</t>
  </si>
  <si>
    <t>Overhead Paging***:</t>
  </si>
  <si>
    <t>***Note: Overhead paging is still under evaluation- prices here are for reference only, this equipment may not be required or may be required in larger quanitites. This information is NOT included in the summary pricing for scoring purposes.</t>
  </si>
  <si>
    <t>Prices highlighted are included in Total used for Pricing Evaluation</t>
  </si>
  <si>
    <r>
      <t>Maintenance Charges Year 6 and Beyond (</t>
    </r>
    <r>
      <rPr>
        <i/>
        <sz val="10.5"/>
        <color theme="1"/>
        <rFont val="Arial"/>
        <family val="2"/>
      </rPr>
      <t xml:space="preserve">excluding </t>
    </r>
    <r>
      <rPr>
        <sz val="10.5"/>
        <color theme="1"/>
        <rFont val="Arial"/>
        <family val="2"/>
      </rPr>
      <t>handsets)</t>
    </r>
  </si>
  <si>
    <r>
      <t>Maintenance Charges Year 6 and Beyond (</t>
    </r>
    <r>
      <rPr>
        <i/>
        <sz val="10.5"/>
        <color theme="1"/>
        <rFont val="Arial"/>
        <family val="2"/>
      </rPr>
      <t>including</t>
    </r>
    <r>
      <rPr>
        <sz val="10.5"/>
        <color theme="1"/>
        <rFont val="Arial"/>
        <family val="2"/>
      </rPr>
      <t xml:space="preserve"> handsets)</t>
    </r>
  </si>
  <si>
    <r>
      <t>CONTACT CENTER APPLICATION</t>
    </r>
    <r>
      <rPr>
        <b/>
        <vertAlign val="superscript"/>
        <sz val="10.5"/>
        <color theme="0"/>
        <rFont val="Arial"/>
        <family val="2"/>
      </rPr>
      <t>Ɨ</t>
    </r>
  </si>
  <si>
    <r>
      <t>ADDITIONAL REQUIRED COMPONENTS: By District</t>
    </r>
    <r>
      <rPr>
        <b/>
        <vertAlign val="superscript"/>
        <sz val="10.5"/>
        <color theme="0"/>
        <rFont val="Arial"/>
        <family val="2"/>
      </rPr>
      <t>Ɨ</t>
    </r>
  </si>
  <si>
    <t>Installation Cost for PRI-T1 Circuit (one-time cost)</t>
  </si>
  <si>
    <r>
      <rPr>
        <vertAlign val="superscript"/>
        <sz val="10.5"/>
        <color rgb="FF000000"/>
        <rFont val="Arial"/>
        <family val="2"/>
      </rPr>
      <t>ƗƗ</t>
    </r>
    <r>
      <rPr>
        <sz val="10.5"/>
        <color rgb="FF000000"/>
        <rFont val="Arial"/>
        <family val="2"/>
      </rPr>
      <t>Separate the hardware costs from the monthly PRI-T1 and Direct Inward Dial numbers charges. We will want those charges on a monthly bases and utilize</t>
    </r>
  </si>
  <si>
    <t>ADDITIONAL REQUIRED COMPONENTS (By Vendor) NOT INCLUDED IN PRICE QUOTED ABOVE</t>
  </si>
  <si>
    <t>ADDITIONAL RECOMMENDED COMPONENTS (By Vendor), NOT INCLUDED IN PRICE QUOTED ABOVE</t>
  </si>
  <si>
    <t xml:space="preserve">  Year 6 and beyond (including handsets)</t>
  </si>
  <si>
    <t>Installation, Programming and Training (one-time cost)</t>
  </si>
  <si>
    <t>Installation (one-time cost)</t>
  </si>
  <si>
    <t>Training (one-time cost)</t>
  </si>
  <si>
    <t>Project Management (one-time cost)</t>
  </si>
  <si>
    <t>User &amp; Administration Training (one-time cost)</t>
  </si>
  <si>
    <t>Installation and Training (one-time cost)</t>
  </si>
  <si>
    <t>PRF: Response Form #5— Pricing</t>
  </si>
  <si>
    <t>VoIP Communication System Replacement</t>
  </si>
  <si>
    <t>Note about the Summary worksheet:</t>
  </si>
  <si>
    <r>
      <t xml:space="preserve"> The </t>
    </r>
    <r>
      <rPr>
        <b/>
        <sz val="10"/>
        <color theme="1"/>
        <rFont val="Arial"/>
        <family val="2"/>
      </rPr>
      <t xml:space="preserve">Summary </t>
    </r>
    <r>
      <rPr>
        <sz val="10"/>
        <color theme="1"/>
        <rFont val="Arial"/>
        <family val="2"/>
      </rPr>
      <t xml:space="preserve">worksheet will be automatically populated based on your responses; you do </t>
    </r>
    <r>
      <rPr>
        <i/>
        <sz val="10"/>
        <color theme="1"/>
        <rFont val="Arial"/>
        <family val="2"/>
      </rPr>
      <t xml:space="preserve">not </t>
    </r>
    <r>
      <rPr>
        <sz val="10"/>
        <color theme="1"/>
        <rFont val="Arial"/>
        <family val="2"/>
      </rPr>
      <t xml:space="preserve">need to add any information to the </t>
    </r>
    <r>
      <rPr>
        <b/>
        <sz val="10"/>
        <color theme="1"/>
        <rFont val="Arial"/>
        <family val="2"/>
      </rPr>
      <t xml:space="preserve">Summary </t>
    </r>
    <r>
      <rPr>
        <sz val="10"/>
        <color theme="1"/>
        <rFont val="Arial"/>
        <family val="2"/>
      </rPr>
      <t>worksheet tab.</t>
    </r>
  </si>
  <si>
    <r>
      <t xml:space="preserve">If your proposed solution requires additional charges that are </t>
    </r>
    <r>
      <rPr>
        <b/>
        <sz val="10"/>
        <color theme="1"/>
        <rFont val="Arial"/>
        <family val="2"/>
      </rPr>
      <t>required but not included</t>
    </r>
    <r>
      <rPr>
        <sz val="10"/>
        <color theme="1"/>
        <rFont val="Arial"/>
        <family val="2"/>
      </rPr>
      <t xml:space="preserve"> in the expected components that are pre-populated, please list them under the "ADDITIONAL REQUIRED COMPONENTS, NOT INCLUDED IN PRICE QUOTE ABOVE" table on the </t>
    </r>
    <r>
      <rPr>
        <b/>
        <sz val="10"/>
        <color theme="1"/>
        <rFont val="Arial"/>
        <family val="2"/>
      </rPr>
      <t xml:space="preserve">Continuation </t>
    </r>
    <r>
      <rPr>
        <sz val="10"/>
        <color theme="1"/>
        <rFont val="Arial"/>
        <family val="2"/>
      </rPr>
      <t xml:space="preserve">tab. </t>
    </r>
  </si>
  <si>
    <r>
      <t xml:space="preserve">If your proposed solution suggests additional features that are not specifically addressed in this RFP and would incur additional charges, please list them under the "ADDITIONAL RECOMMENDED COMPONENTS, NOT INCLUDED IN PRICE QUOTE ABOVE" table on the </t>
    </r>
    <r>
      <rPr>
        <b/>
        <sz val="10"/>
        <color theme="1"/>
        <rFont val="Arial"/>
        <family val="2"/>
      </rPr>
      <t xml:space="preserve">Continuation </t>
    </r>
    <r>
      <rPr>
        <sz val="10"/>
        <color theme="1"/>
        <rFont val="Arial"/>
        <family val="2"/>
      </rPr>
      <t xml:space="preserve">tab. </t>
    </r>
  </si>
  <si>
    <r>
      <t>At the top of</t>
    </r>
    <r>
      <rPr>
        <b/>
        <sz val="10"/>
        <rFont val="Arial"/>
        <family val="2"/>
      </rPr>
      <t xml:space="preserve"> </t>
    </r>
    <r>
      <rPr>
        <i/>
        <sz val="10"/>
        <rFont val="Arial"/>
        <family val="2"/>
      </rPr>
      <t xml:space="preserve">this </t>
    </r>
    <r>
      <rPr>
        <b/>
        <sz val="10"/>
        <rFont val="Arial"/>
        <family val="2"/>
      </rPr>
      <t xml:space="preserve">Instructions </t>
    </r>
    <r>
      <rPr>
        <sz val="10"/>
        <rFont val="Arial"/>
        <family val="2"/>
      </rPr>
      <t xml:space="preserve">worksheet, identify your organization by entering its name in the </t>
    </r>
    <r>
      <rPr>
        <b/>
        <sz val="10"/>
        <rFont val="Arial"/>
        <family val="2"/>
      </rPr>
      <t>Respondent Name</t>
    </r>
    <r>
      <rPr>
        <sz val="10"/>
        <rFont val="Arial"/>
        <family val="2"/>
      </rPr>
      <t>:</t>
    </r>
    <r>
      <rPr>
        <b/>
        <sz val="10"/>
        <rFont val="Arial"/>
        <family val="2"/>
      </rPr>
      <t xml:space="preserve"> </t>
    </r>
    <r>
      <rPr>
        <sz val="10"/>
        <rFont val="Arial"/>
        <family val="2"/>
      </rPr>
      <t>field (above).</t>
    </r>
  </si>
  <si>
    <r>
      <t>At the top of</t>
    </r>
    <r>
      <rPr>
        <b/>
        <sz val="10"/>
        <rFont val="Arial"/>
        <family val="2"/>
      </rPr>
      <t xml:space="preserve"> </t>
    </r>
    <r>
      <rPr>
        <b/>
        <i/>
        <sz val="10"/>
        <rFont val="Arial"/>
        <family val="2"/>
      </rPr>
      <t xml:space="preserve">this </t>
    </r>
    <r>
      <rPr>
        <b/>
        <sz val="10"/>
        <rFont val="Arial"/>
        <family val="2"/>
      </rPr>
      <t xml:space="preserve">Instructions </t>
    </r>
    <r>
      <rPr>
        <sz val="10"/>
        <rFont val="Arial"/>
        <family val="2"/>
      </rPr>
      <t xml:space="preserve">worksheet, identify your system solution by entering its name in the </t>
    </r>
    <r>
      <rPr>
        <b/>
        <sz val="10"/>
        <rFont val="Arial"/>
        <family val="2"/>
      </rPr>
      <t>Proposed Solution Platform</t>
    </r>
    <r>
      <rPr>
        <sz val="10"/>
        <rFont val="Arial"/>
        <family val="2"/>
      </rPr>
      <t>:</t>
    </r>
    <r>
      <rPr>
        <b/>
        <sz val="10"/>
        <rFont val="Arial"/>
        <family val="2"/>
      </rPr>
      <t xml:space="preserve"> </t>
    </r>
    <r>
      <rPr>
        <sz val="10"/>
        <rFont val="Arial"/>
        <family val="2"/>
      </rPr>
      <t>field (above).</t>
    </r>
  </si>
  <si>
    <r>
      <t>Respondent Name</t>
    </r>
    <r>
      <rPr>
        <sz val="14"/>
        <rFont val="Arial"/>
        <family val="2"/>
      </rPr>
      <t>:</t>
    </r>
  </si>
  <si>
    <r>
      <t>Proposed Solution Platform</t>
    </r>
    <r>
      <rPr>
        <sz val="14"/>
        <rFont val="Arial"/>
        <family val="2"/>
      </rPr>
      <t>:</t>
    </r>
  </si>
  <si>
    <t>Total Base Price</t>
  </si>
  <si>
    <t>Programmable Multi-Key IP Expansion Unit ("sidecar")</t>
  </si>
  <si>
    <r>
      <rPr>
        <vertAlign val="superscript"/>
        <sz val="10.5"/>
        <color theme="1"/>
        <rFont val="Calibri"/>
        <family val="2"/>
      </rPr>
      <t>Ɨ</t>
    </r>
    <r>
      <rPr>
        <sz val="10.5"/>
        <color theme="1"/>
        <rFont val="Calibri"/>
        <family val="2"/>
      </rPr>
      <t>T</t>
    </r>
    <r>
      <rPr>
        <sz val="10.5"/>
        <color theme="1"/>
        <rFont val="Arial"/>
        <family val="2"/>
      </rPr>
      <t>his is information in case the County requires this capability in the future; pricing is not included in the summary.</t>
    </r>
  </si>
  <si>
    <r>
      <t xml:space="preserve">This Microsoft Excel 2007-formatted data file contains multiple worksheet tabs: this </t>
    </r>
    <r>
      <rPr>
        <b/>
        <sz val="10"/>
        <color theme="1"/>
        <rFont val="Arial"/>
        <family val="2"/>
      </rPr>
      <t xml:space="preserve">Instructions </t>
    </r>
    <r>
      <rPr>
        <sz val="10"/>
        <color theme="1"/>
        <rFont val="Arial"/>
        <family val="2"/>
      </rPr>
      <t xml:space="preserve">tab, the </t>
    </r>
    <r>
      <rPr>
        <b/>
        <sz val="10"/>
        <color theme="1"/>
        <rFont val="Arial"/>
        <family val="2"/>
      </rPr>
      <t xml:space="preserve">Summary </t>
    </r>
    <r>
      <rPr>
        <sz val="10"/>
        <color theme="1"/>
        <rFont val="Arial"/>
        <family val="2"/>
      </rPr>
      <t xml:space="preserve">tab, several </t>
    </r>
    <r>
      <rPr>
        <i/>
        <sz val="10"/>
        <color theme="1"/>
        <rFont val="Arial"/>
        <family val="2"/>
      </rPr>
      <t xml:space="preserve">site-specific pricing </t>
    </r>
    <r>
      <rPr>
        <sz val="10"/>
        <color theme="1"/>
        <rFont val="Arial"/>
        <family val="2"/>
      </rPr>
      <t xml:space="preserve">tabs, a </t>
    </r>
    <r>
      <rPr>
        <b/>
        <sz val="10"/>
        <color theme="1"/>
        <rFont val="Arial"/>
        <family val="2"/>
      </rPr>
      <t xml:space="preserve">Services &amp; Alternates </t>
    </r>
    <r>
      <rPr>
        <sz val="10"/>
        <color theme="1"/>
        <rFont val="Arial"/>
        <family val="2"/>
      </rPr>
      <t xml:space="preserve">tab, and a </t>
    </r>
    <r>
      <rPr>
        <b/>
        <sz val="10"/>
        <color theme="1"/>
        <rFont val="Arial"/>
        <family val="2"/>
      </rPr>
      <t>Continuation</t>
    </r>
    <r>
      <rPr>
        <sz val="10"/>
        <color theme="1"/>
        <rFont val="Arial"/>
        <family val="2"/>
      </rPr>
      <t xml:space="preserve"> tab. Follow these instructions carefully to complete these pricing form worksheets. Most data entry will occur in the worksheets that follow this </t>
    </r>
    <r>
      <rPr>
        <b/>
        <sz val="10"/>
        <rFont val="Arial"/>
        <family val="2"/>
      </rPr>
      <t xml:space="preserve">Instruction </t>
    </r>
    <r>
      <rPr>
        <sz val="10"/>
        <color theme="1"/>
        <rFont val="Arial"/>
        <family val="2"/>
      </rPr>
      <t>sheet. The spreadsheet allows data entry only in the yellow-highlighted cells.</t>
    </r>
  </si>
  <si>
    <t>BLF ("sidecar") Module</t>
  </si>
  <si>
    <r>
      <t xml:space="preserve">Conferencing Bridge </t>
    </r>
    <r>
      <rPr>
        <sz val="10"/>
        <color rgb="FF000000"/>
        <rFont val="Arial"/>
        <family val="2"/>
      </rPr>
      <t>(minimum 10 simultaneous users)</t>
    </r>
    <r>
      <rPr>
        <b/>
        <sz val="10.5"/>
        <color rgb="FF000000"/>
        <rFont val="Arial"/>
        <family val="2"/>
      </rPr>
      <t>:</t>
    </r>
  </si>
  <si>
    <t>FormName</t>
  </si>
  <si>
    <t>Proposal Response Form #5 — Pricing</t>
  </si>
  <si>
    <t>Project Name</t>
  </si>
  <si>
    <t>Project Date</t>
  </si>
  <si>
    <t>RespondingVendor</t>
  </si>
  <si>
    <t>VendorPlatform</t>
  </si>
  <si>
    <t>Row Heights are 15 and 2</t>
  </si>
  <si>
    <t>Main Voice Mail Server (with both English and Spanish prompts)</t>
  </si>
  <si>
    <t>Main / Basic 9-1-1 System Server</t>
  </si>
  <si>
    <t>Server / System Hardware:</t>
  </si>
  <si>
    <t>Handset Hardware:</t>
  </si>
  <si>
    <t>Manager Handset (Mid-Range Telephone Instrument)</t>
  </si>
  <si>
    <t>BLF ("sidecar") Module (additional line presences and buttons for above)</t>
  </si>
  <si>
    <t>See "Instructions" tab for full information</t>
  </si>
  <si>
    <t>PSTN Connectivity:</t>
  </si>
  <si>
    <t>freeze panes at C12</t>
  </si>
  <si>
    <t>Premise-Based Solution</t>
  </si>
  <si>
    <t>Hosted Solution</t>
  </si>
  <si>
    <t>Quantity</t>
  </si>
  <si>
    <t>Part Number</t>
  </si>
  <si>
    <t>instryuctions</t>
  </si>
  <si>
    <t>don’t specif</t>
  </si>
  <si>
    <t>Unit Cost</t>
  </si>
  <si>
    <t>Extended Cost</t>
  </si>
  <si>
    <t>Monthly Unit Cost</t>
  </si>
  <si>
    <t>Monthly Extended Cost</t>
  </si>
  <si>
    <t>Main Answer Position(s) (Receptionist(s))</t>
  </si>
  <si>
    <t>SIP trunking hardware</t>
  </si>
  <si>
    <t>CORE COMPONENTS</t>
  </si>
  <si>
    <t>PC-based attendant console</t>
  </si>
  <si>
    <t>Trade-In Value **</t>
  </si>
  <si>
    <t>Trade In value of old system</t>
  </si>
  <si>
    <t>Trade In Value of Handsets</t>
  </si>
  <si>
    <t>Other Services (ONE-TIME COSTS): *</t>
  </si>
  <si>
    <t>Remove/dispose/recycle old equipment and handsets</t>
  </si>
  <si>
    <t>1st Year (enter $0 if the first year maintenance is included above)</t>
  </si>
  <si>
    <t>2nd Year</t>
  </si>
  <si>
    <t>3rd Year</t>
  </si>
  <si>
    <t>4th Year</t>
  </si>
  <si>
    <t>5th Year</t>
  </si>
  <si>
    <r>
      <t xml:space="preserve">Total Cost of Ownership </t>
    </r>
    <r>
      <rPr>
        <sz val="10.5"/>
        <color theme="0"/>
        <rFont val="Arial"/>
        <family val="2"/>
      </rPr>
      <t xml:space="preserve">(5 years </t>
    </r>
    <r>
      <rPr>
        <i/>
        <sz val="10.5"/>
        <color theme="0"/>
        <rFont val="Arial"/>
        <family val="2"/>
      </rPr>
      <t xml:space="preserve">excluding </t>
    </r>
    <r>
      <rPr>
        <sz val="10.5"/>
        <color theme="0"/>
        <rFont val="Arial"/>
        <family val="2"/>
      </rPr>
      <t>handset maintenance)</t>
    </r>
  </si>
  <si>
    <t>ADD-ON COMPONENTS</t>
  </si>
  <si>
    <t>Client Name: Oregon School Employees</t>
  </si>
  <si>
    <t>Oregon School Employees Association</t>
  </si>
  <si>
    <t>Conference Bridge</t>
  </si>
  <si>
    <t>CONFERENCE BRIDGE COMPONENTS</t>
  </si>
  <si>
    <t>Main 911  System Server</t>
  </si>
  <si>
    <r>
      <t>Maintenance/Support E911 System</t>
    </r>
    <r>
      <rPr>
        <sz val="10.5"/>
        <color rgb="FF000000"/>
        <rFont val="Arial"/>
        <family val="2"/>
      </rPr>
      <t>:</t>
    </r>
  </si>
  <si>
    <t>Software</t>
  </si>
  <si>
    <t>ONE-TIME COST</t>
  </si>
  <si>
    <t>Maximum Conference Bridge Ports (Meet Me Bridge) 25 port system</t>
  </si>
  <si>
    <t xml:space="preserve">ADDITIONAL OPTIONAL COMPONENTS: </t>
  </si>
  <si>
    <t xml:space="preserve">ADDITIONAL REQUIRED COMPONENTS: </t>
  </si>
  <si>
    <r>
      <t xml:space="preserve">Conferencing Bridge </t>
    </r>
    <r>
      <rPr>
        <sz val="10"/>
        <color rgb="FF000000"/>
        <rFont val="Arial"/>
        <family val="2"/>
      </rPr>
      <t>(minimum 25 simultaneous users system wide)</t>
    </r>
    <r>
      <rPr>
        <b/>
        <sz val="10.5"/>
        <color rgb="FF000000"/>
        <rFont val="Arial"/>
        <family val="2"/>
      </rPr>
      <t>:</t>
    </r>
  </si>
  <si>
    <t>ADDITIONAL OPTIONAL COMPONENTS: VIDEO CONFERENCING SYSTEM</t>
  </si>
  <si>
    <t>Video Conferencing Small Room System  (Milwaukie and Eugene locations)</t>
  </si>
  <si>
    <r>
      <t xml:space="preserve">Maintenance/Support </t>
    </r>
    <r>
      <rPr>
        <sz val="11"/>
        <color rgb="FF000000"/>
        <rFont val="Arial"/>
        <family val="2"/>
      </rPr>
      <t>(</t>
    </r>
    <r>
      <rPr>
        <i/>
        <sz val="11"/>
        <color rgb="FF000000"/>
        <rFont val="Arial"/>
        <family val="2"/>
      </rPr>
      <t xml:space="preserve">excluding </t>
    </r>
    <r>
      <rPr>
        <sz val="11"/>
        <color rgb="FF000000"/>
        <rFont val="Arial"/>
        <family val="2"/>
      </rPr>
      <t>handsets):</t>
    </r>
  </si>
  <si>
    <r>
      <t xml:space="preserve">Total Cost of Ownership </t>
    </r>
    <r>
      <rPr>
        <sz val="11"/>
        <color theme="0"/>
        <rFont val="Arial"/>
        <family val="2"/>
      </rPr>
      <t xml:space="preserve">(5 years </t>
    </r>
    <r>
      <rPr>
        <i/>
        <sz val="11"/>
        <color theme="0"/>
        <rFont val="Arial"/>
        <family val="2"/>
      </rPr>
      <t xml:space="preserve">excluding </t>
    </r>
    <r>
      <rPr>
        <sz val="11"/>
        <color theme="0"/>
        <rFont val="Arial"/>
        <family val="2"/>
      </rPr>
      <t>handset maintenance)</t>
    </r>
  </si>
  <si>
    <r>
      <t xml:space="preserve">Maintenance/Support </t>
    </r>
    <r>
      <rPr>
        <sz val="11"/>
        <color rgb="FF000000"/>
        <rFont val="Arial"/>
        <family val="2"/>
      </rPr>
      <t>(</t>
    </r>
    <r>
      <rPr>
        <i/>
        <sz val="11"/>
        <color rgb="FF000000"/>
        <rFont val="Arial"/>
        <family val="2"/>
      </rPr>
      <t xml:space="preserve">including </t>
    </r>
    <r>
      <rPr>
        <sz val="11"/>
        <color rgb="FF000000"/>
        <rFont val="Arial"/>
        <family val="2"/>
      </rPr>
      <t>handsets):</t>
    </r>
  </si>
  <si>
    <r>
      <t xml:space="preserve">Total Cost of Ownership </t>
    </r>
    <r>
      <rPr>
        <sz val="11"/>
        <color theme="0"/>
        <rFont val="Arial"/>
        <family val="2"/>
      </rPr>
      <t xml:space="preserve">(5 years </t>
    </r>
    <r>
      <rPr>
        <i/>
        <sz val="11"/>
        <color theme="0"/>
        <rFont val="Arial"/>
        <family val="2"/>
      </rPr>
      <t xml:space="preserve">including </t>
    </r>
    <r>
      <rPr>
        <sz val="11"/>
        <color theme="0"/>
        <rFont val="Arial"/>
        <family val="2"/>
      </rPr>
      <t>handset maintenance)</t>
    </r>
  </si>
  <si>
    <t>48 Port Gb PoE Switch</t>
  </si>
  <si>
    <t>24 Port Gb PoE Switch</t>
  </si>
  <si>
    <t xml:space="preserve">Maintenance (5 Year) </t>
  </si>
  <si>
    <t>SUMMARY SHEET</t>
  </si>
  <si>
    <r>
      <t xml:space="preserve">Services </t>
    </r>
    <r>
      <rPr>
        <sz val="11"/>
        <color theme="1"/>
        <rFont val="Arial"/>
        <family val="2"/>
      </rPr>
      <t>Worksheet</t>
    </r>
  </si>
  <si>
    <r>
      <t xml:space="preserve">Continuation </t>
    </r>
    <r>
      <rPr>
        <sz val="11"/>
        <color theme="1"/>
        <rFont val="Arial"/>
        <family val="2"/>
      </rPr>
      <t>Worksheet</t>
    </r>
  </si>
  <si>
    <r>
      <t xml:space="preserve">TOTAL </t>
    </r>
    <r>
      <rPr>
        <sz val="11"/>
        <color theme="0"/>
        <rFont val="Arial"/>
        <family val="2"/>
      </rPr>
      <t>(excluding handsets):</t>
    </r>
  </si>
  <si>
    <r>
      <t xml:space="preserve">TOTAL </t>
    </r>
    <r>
      <rPr>
        <sz val="11"/>
        <color theme="0"/>
        <rFont val="Arial"/>
        <family val="2"/>
      </rPr>
      <t>(including handsets):</t>
    </r>
  </si>
  <si>
    <t>ADDITIONAL OPTIONAL COMPONENTS: PoE Layer 3 Switch Hardware</t>
  </si>
  <si>
    <t>Video Conferencing Room System (Medium Size Salem Location)</t>
  </si>
  <si>
    <t>Video Conferencing Desktop Option</t>
  </si>
  <si>
    <t>4 Port Analog Trunk Gateway</t>
  </si>
  <si>
    <t>**Note: Enter a Negative  value, this number will be subtracted from the total.</t>
  </si>
  <si>
    <t>Voice Mail</t>
  </si>
  <si>
    <t xml:space="preserve">Port of Vancouver </t>
  </si>
  <si>
    <t>Port of Vancouver</t>
  </si>
  <si>
    <t>Call Recording-(On-Demand)</t>
  </si>
  <si>
    <t>Optional Applications</t>
  </si>
  <si>
    <t>Call Recording Application</t>
  </si>
  <si>
    <t>Software License (104 station users)</t>
  </si>
  <si>
    <t>E911 / Onsite Notification</t>
  </si>
  <si>
    <t>Seaside School District</t>
  </si>
  <si>
    <t>Seaside High/Middle Scool</t>
  </si>
  <si>
    <t>Seaside Scool District</t>
  </si>
  <si>
    <t>Seaside Heights Elementary School</t>
  </si>
  <si>
    <t>Seaside HS/MS</t>
  </si>
  <si>
    <t>Executive Handset W/Display</t>
  </si>
  <si>
    <t>Basic Handset (Low-End Telephone Instrument) w/Display</t>
  </si>
  <si>
    <t>Basic Voice Mail License-W/Unified Messaging</t>
  </si>
  <si>
    <t>PC Console</t>
  </si>
  <si>
    <t>Conference Bridge ( 6 Party)</t>
  </si>
  <si>
    <t>Conference Bridge (25 Party)</t>
  </si>
  <si>
    <t>Call Accounting Package</t>
  </si>
  <si>
    <t>Call Accounting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</si>
</sst>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F800]dddd\,\ mmmm\ dd\,\ yyyy"/>
    <numFmt numFmtId="165" formatCode="&quot;$&quot;#,##0.00"/>
  </numFmts>
  <fonts count="71" x14ac:knownFonts="1">
    <font>
      <sz val="11"/>
      <color theme="1"/>
      <name val="Calibri"/>
      <family val="2"/>
      <scheme val="minor"/>
    </font>
    <font>
      <b/>
      <sz val="11"/>
      <color theme="0"/>
      <name val="Calibri"/>
      <family val="2"/>
      <scheme val="minor"/>
    </font>
    <font>
      <b/>
      <sz val="14"/>
      <color rgb="FF002060"/>
      <name val="Arial"/>
      <family val="2"/>
    </font>
    <font>
      <b/>
      <sz val="14"/>
      <color theme="1"/>
      <name val="Arial"/>
      <family val="2"/>
    </font>
    <font>
      <sz val="11"/>
      <color theme="1"/>
      <name val="Arial"/>
      <family val="2"/>
    </font>
    <font>
      <b/>
      <sz val="12"/>
      <color theme="1"/>
      <name val="Arial"/>
      <family val="2"/>
    </font>
    <font>
      <b/>
      <sz val="12"/>
      <color rgb="FF002060"/>
      <name val="Arial"/>
      <family val="2"/>
    </font>
    <font>
      <b/>
      <sz val="14"/>
      <color theme="4" tint="-0.499984740745262"/>
      <name val="Arial"/>
      <family val="2"/>
    </font>
    <font>
      <b/>
      <sz val="14"/>
      <name val="Arial"/>
      <family val="2"/>
    </font>
    <font>
      <b/>
      <sz val="15"/>
      <color rgb="FFC00000"/>
      <name val="Arial"/>
      <family val="2"/>
    </font>
    <font>
      <b/>
      <sz val="10.5"/>
      <color rgb="FF000000"/>
      <name val="Arial"/>
      <family val="2"/>
    </font>
    <font>
      <sz val="10.5"/>
      <color rgb="FF000000"/>
      <name val="Arial"/>
      <family val="2"/>
    </font>
    <font>
      <sz val="10"/>
      <color theme="1"/>
      <name val="Times New Roman"/>
      <family val="1"/>
    </font>
    <font>
      <sz val="10.5"/>
      <color theme="1"/>
      <name val="Arial"/>
      <family val="2"/>
    </font>
    <font>
      <sz val="10.5"/>
      <name val="Arial"/>
      <family val="2"/>
    </font>
    <font>
      <b/>
      <sz val="10.5"/>
      <color theme="0"/>
      <name val="Arial"/>
      <family val="2"/>
    </font>
    <font>
      <sz val="11"/>
      <color theme="1"/>
      <name val="Calibri"/>
      <family val="2"/>
      <scheme val="minor"/>
    </font>
    <font>
      <sz val="10"/>
      <color theme="1"/>
      <name val="Arial"/>
      <family val="2"/>
    </font>
    <font>
      <b/>
      <sz val="10"/>
      <color theme="1"/>
      <name val="Arial"/>
      <family val="2"/>
    </font>
    <font>
      <b/>
      <sz val="11"/>
      <color theme="1"/>
      <name val="Calibri"/>
      <family val="2"/>
      <scheme val="minor"/>
    </font>
    <font>
      <sz val="10"/>
      <color rgb="FF000000"/>
      <name val="Arial"/>
      <family val="2"/>
    </font>
    <font>
      <b/>
      <sz val="10.5"/>
      <color rgb="FF002060"/>
      <name val="Arial"/>
      <family val="2"/>
    </font>
    <font>
      <b/>
      <sz val="10.5"/>
      <color theme="1"/>
      <name val="Arial"/>
      <family val="2"/>
    </font>
    <font>
      <b/>
      <sz val="10.5"/>
      <color theme="4" tint="-0.499984740745262"/>
      <name val="Arial"/>
      <family val="2"/>
    </font>
    <font>
      <b/>
      <sz val="10.5"/>
      <name val="Arial"/>
      <family val="2"/>
    </font>
    <font>
      <sz val="10.5"/>
      <color theme="1"/>
      <name val="Times New Roman"/>
      <family val="1"/>
    </font>
    <font>
      <sz val="10.5"/>
      <color theme="1"/>
      <name val="Calibri"/>
      <family val="2"/>
      <scheme val="minor"/>
    </font>
    <font>
      <i/>
      <sz val="10.5"/>
      <color theme="1"/>
      <name val="Arial"/>
      <family val="2"/>
    </font>
    <font>
      <sz val="10.5"/>
      <color theme="1"/>
      <name val="Calibri"/>
      <family val="2"/>
    </font>
    <font>
      <vertAlign val="superscript"/>
      <sz val="10.5"/>
      <color theme="1"/>
      <name val="Calibri"/>
      <family val="2"/>
    </font>
    <font>
      <b/>
      <vertAlign val="superscript"/>
      <sz val="10.5"/>
      <color theme="0"/>
      <name val="Arial"/>
      <family val="2"/>
    </font>
    <font>
      <vertAlign val="superscript"/>
      <sz val="10.5"/>
      <color rgb="FF000000"/>
      <name val="Arial"/>
      <family val="2"/>
    </font>
    <font>
      <b/>
      <sz val="10"/>
      <color rgb="FF002060"/>
      <name val="Arial"/>
      <family val="2"/>
    </font>
    <font>
      <b/>
      <sz val="10"/>
      <color theme="4" tint="-0.499984740745262"/>
      <name val="Arial"/>
      <family val="2"/>
    </font>
    <font>
      <b/>
      <sz val="10"/>
      <name val="Arial"/>
      <family val="2"/>
    </font>
    <font>
      <b/>
      <sz val="10"/>
      <color rgb="FFC00000"/>
      <name val="Arial"/>
      <family val="2"/>
    </font>
    <font>
      <sz val="10"/>
      <color theme="1"/>
      <name val="Calibri"/>
      <family val="2"/>
      <scheme val="minor"/>
    </font>
    <font>
      <b/>
      <sz val="10"/>
      <color rgb="FF000000"/>
      <name val="Arial"/>
      <family val="2"/>
    </font>
    <font>
      <b/>
      <sz val="10"/>
      <color theme="0"/>
      <name val="Arial"/>
      <family val="2"/>
    </font>
    <font>
      <sz val="10"/>
      <name val="Arial"/>
      <family val="2"/>
    </font>
    <font>
      <i/>
      <sz val="10"/>
      <color theme="1"/>
      <name val="Arial"/>
      <family val="2"/>
    </font>
    <font>
      <i/>
      <sz val="10"/>
      <name val="Arial"/>
      <family val="2"/>
    </font>
    <font>
      <sz val="11"/>
      <name val="Calibri"/>
      <family val="2"/>
      <scheme val="minor"/>
    </font>
    <font>
      <b/>
      <i/>
      <sz val="10"/>
      <name val="Arial"/>
      <family val="2"/>
    </font>
    <font>
      <sz val="14"/>
      <name val="Arial"/>
      <family val="2"/>
    </font>
    <font>
      <sz val="9"/>
      <color rgb="FF000000"/>
      <name val="Times New Roman"/>
      <family val="1"/>
    </font>
    <font>
      <sz val="10"/>
      <color rgb="FF333333"/>
      <name val="Verdana"/>
      <family val="2"/>
    </font>
    <font>
      <sz val="10.5"/>
      <color theme="0"/>
      <name val="Arial"/>
      <family val="2"/>
    </font>
    <font>
      <i/>
      <sz val="10.5"/>
      <color theme="0"/>
      <name val="Arial"/>
      <family val="2"/>
    </font>
    <font>
      <b/>
      <sz val="14"/>
      <name val="Calibri"/>
      <family val="2"/>
      <scheme val="minor"/>
    </font>
    <font>
      <b/>
      <sz val="14"/>
      <color rgb="FF002060"/>
      <name val="Calibri"/>
      <family val="2"/>
      <scheme val="minor"/>
    </font>
    <font>
      <b/>
      <sz val="12"/>
      <color rgb="FF002060"/>
      <name val="Calibri"/>
      <family val="2"/>
      <scheme val="minor"/>
    </font>
    <font>
      <b/>
      <sz val="14"/>
      <color theme="1"/>
      <name val="Calibri"/>
      <family val="2"/>
      <scheme val="minor"/>
    </font>
    <font>
      <b/>
      <sz val="14"/>
      <color theme="4" tint="-0.499984740745262"/>
      <name val="Calibri"/>
      <family val="2"/>
      <scheme val="minor"/>
    </font>
    <font>
      <b/>
      <sz val="15"/>
      <color rgb="FFC00000"/>
      <name val="Calibri"/>
      <family val="2"/>
      <scheme val="minor"/>
    </font>
    <font>
      <sz val="10.5"/>
      <color rgb="FF000000"/>
      <name val="Calibri"/>
      <family val="2"/>
      <scheme val="minor"/>
    </font>
    <font>
      <b/>
      <sz val="10.5"/>
      <color theme="0"/>
      <name val="Calibri"/>
      <family val="2"/>
      <scheme val="minor"/>
    </font>
    <font>
      <sz val="11"/>
      <color rgb="FF000000"/>
      <name val="Calibri"/>
      <family val="2"/>
      <scheme val="minor"/>
    </font>
    <font>
      <b/>
      <sz val="11"/>
      <color rgb="FF000000"/>
      <name val="Calibri"/>
      <family val="2"/>
      <scheme val="minor"/>
    </font>
    <font>
      <sz val="11"/>
      <color rgb="FF333333"/>
      <name val="Calibri"/>
      <family val="2"/>
      <scheme val="minor"/>
    </font>
    <font>
      <b/>
      <sz val="12"/>
      <color theme="4" tint="-0.499984740745262"/>
      <name val="Arial"/>
      <family val="2"/>
    </font>
    <font>
      <sz val="12"/>
      <color theme="1"/>
      <name val="Arial"/>
      <family val="2"/>
    </font>
    <font>
      <b/>
      <sz val="12"/>
      <name val="Arial"/>
      <family val="2"/>
    </font>
    <font>
      <b/>
      <sz val="12"/>
      <color rgb="FFC00000"/>
      <name val="Arial"/>
      <family val="2"/>
    </font>
    <font>
      <sz val="11"/>
      <color rgb="FF000000"/>
      <name val="Arial"/>
      <family val="2"/>
    </font>
    <font>
      <b/>
      <sz val="11"/>
      <color rgb="FF000000"/>
      <name val="Arial"/>
      <family val="2"/>
    </font>
    <font>
      <b/>
      <sz val="11"/>
      <color theme="0"/>
      <name val="Arial"/>
      <family val="2"/>
    </font>
    <font>
      <i/>
      <sz val="11"/>
      <color rgb="FF000000"/>
      <name val="Arial"/>
      <family val="2"/>
    </font>
    <font>
      <sz val="11"/>
      <color theme="0"/>
      <name val="Arial"/>
      <family val="2"/>
    </font>
    <font>
      <i/>
      <sz val="11"/>
      <color theme="0"/>
      <name val="Arial"/>
      <family val="2"/>
    </font>
    <font>
      <b/>
      <sz val="11"/>
      <color theme="1"/>
      <name val="Arial"/>
      <family val="2"/>
    </font>
  </fonts>
  <fills count="14">
    <fill>
      <patternFill patternType="none"/>
    </fill>
    <fill>
      <patternFill patternType="gray125"/>
    </fill>
    <fill>
      <patternFill patternType="solid">
        <fgColor theme="3"/>
        <bgColor indexed="64"/>
      </patternFill>
    </fill>
    <fill>
      <patternFill patternType="solid">
        <fgColor rgb="FFFFC0C0"/>
        <bgColor indexed="64"/>
      </patternFill>
    </fill>
    <fill>
      <patternFill patternType="solid">
        <fgColor rgb="FFFF33CC"/>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bgColor indexed="64"/>
      </patternFill>
    </fill>
    <fill>
      <patternFill patternType="solid">
        <fgColor rgb="FFFF7C80"/>
        <bgColor indexed="64"/>
      </patternFill>
    </fill>
    <fill>
      <patternFill patternType="solid">
        <fgColor rgb="FFFFFFC0"/>
        <bgColor indexed="64"/>
      </patternFill>
    </fill>
    <fill>
      <patternFill patternType="solid">
        <fgColor theme="8" tint="-0.499984740745262"/>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44" fontId="16" fillId="0" borderId="0" applyFont="0" applyFill="0" applyBorder="0" applyAlignment="0" applyProtection="0"/>
  </cellStyleXfs>
  <cellXfs count="685">
    <xf numFmtId="0" fontId="0" fillId="0" borderId="0" xfId="0"/>
    <xf numFmtId="0" fontId="3" fillId="0" borderId="0" xfId="0" applyFont="1" applyFill="1" applyBorder="1" applyAlignment="1" applyProtection="1">
      <alignment horizontal="center" vertical="center"/>
    </xf>
    <xf numFmtId="0" fontId="3" fillId="0" borderId="0" xfId="0" applyFont="1" applyBorder="1" applyAlignment="1" applyProtection="1">
      <alignment vertical="center"/>
    </xf>
    <xf numFmtId="0" fontId="3" fillId="3" borderId="0" xfId="0" applyFont="1" applyFill="1" applyBorder="1" applyAlignment="1" applyProtection="1">
      <alignment horizontal="right" vertical="center"/>
    </xf>
    <xf numFmtId="0" fontId="3" fillId="0" borderId="0" xfId="0" applyFont="1" applyBorder="1" applyAlignment="1" applyProtection="1">
      <alignment horizontal="center" vertical="center"/>
    </xf>
    <xf numFmtId="0" fontId="4" fillId="0" borderId="0" xfId="0" applyFont="1" applyBorder="1" applyAlignment="1" applyProtection="1">
      <alignment vertical="center"/>
    </xf>
    <xf numFmtId="0" fontId="6" fillId="0" borderId="0" xfId="0" applyFont="1" applyFill="1" applyBorder="1" applyAlignment="1" applyProtection="1">
      <alignment horizontal="left" vertical="center"/>
    </xf>
    <xf numFmtId="0" fontId="9" fillId="0" borderId="0" xfId="0" applyNumberFormat="1" applyFont="1" applyFill="1" applyBorder="1" applyAlignment="1" applyProtection="1">
      <alignment vertical="center"/>
    </xf>
    <xf numFmtId="0" fontId="8" fillId="0" borderId="0" xfId="0" applyFont="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5" fillId="4" borderId="0" xfId="0" applyFont="1" applyFill="1" applyAlignment="1" applyProtection="1">
      <alignment vertical="top"/>
    </xf>
    <xf numFmtId="0" fontId="5" fillId="0" borderId="0" xfId="0" applyFont="1" applyFill="1" applyAlignment="1" applyProtection="1">
      <alignment vertical="top"/>
    </xf>
    <xf numFmtId="17" fontId="2" fillId="0" borderId="0" xfId="0" quotePrefix="1" applyNumberFormat="1" applyFont="1" applyFill="1" applyBorder="1" applyAlignment="1" applyProtection="1">
      <alignment vertical="center"/>
    </xf>
    <xf numFmtId="0" fontId="7"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0" xfId="0" quotePrefix="1" applyFont="1" applyFill="1" applyBorder="1" applyAlignment="1" applyProtection="1">
      <alignment vertical="center"/>
    </xf>
    <xf numFmtId="0" fontId="4" fillId="0" borderId="0" xfId="0" applyFont="1" applyFill="1" applyBorder="1" applyAlignment="1" applyProtection="1">
      <alignment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top"/>
    </xf>
    <xf numFmtId="17" fontId="2" fillId="0" borderId="0" xfId="0" quotePrefix="1" applyNumberFormat="1"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10" fillId="6" borderId="0" xfId="0" applyFont="1" applyFill="1" applyBorder="1" applyAlignment="1" applyProtection="1">
      <alignment horizontal="center" vertical="center"/>
    </xf>
    <xf numFmtId="0" fontId="10" fillId="6" borderId="0" xfId="0" applyFont="1" applyFill="1" applyBorder="1" applyAlignment="1" applyProtection="1">
      <alignment horizontal="right" vertical="center"/>
    </xf>
    <xf numFmtId="0" fontId="10" fillId="6" borderId="0" xfId="0" applyFont="1" applyFill="1" applyBorder="1" applyAlignment="1" applyProtection="1">
      <alignment horizontal="center" vertical="center" wrapText="1"/>
    </xf>
    <xf numFmtId="0" fontId="0" fillId="0" borderId="0" xfId="0" applyBorder="1" applyProtection="1"/>
    <xf numFmtId="0" fontId="10" fillId="7" borderId="0" xfId="0" applyFont="1" applyFill="1" applyBorder="1" applyAlignment="1" applyProtection="1">
      <alignment horizontal="left" vertical="center"/>
    </xf>
    <xf numFmtId="0" fontId="12" fillId="7" borderId="0" xfId="0" applyFont="1" applyFill="1" applyBorder="1" applyAlignment="1" applyProtection="1">
      <alignment horizontal="right"/>
    </xf>
    <xf numFmtId="0" fontId="11" fillId="7" borderId="0" xfId="0" applyFont="1" applyFill="1" applyBorder="1" applyAlignment="1" applyProtection="1">
      <alignment vertical="center"/>
    </xf>
    <xf numFmtId="0" fontId="11" fillId="0" borderId="0" xfId="0" applyFont="1" applyBorder="1" applyAlignment="1" applyProtection="1">
      <alignment vertical="center"/>
    </xf>
    <xf numFmtId="0" fontId="0" fillId="0" borderId="0" xfId="0" applyBorder="1" applyAlignment="1" applyProtection="1">
      <alignment horizontal="right"/>
    </xf>
    <xf numFmtId="8" fontId="0" fillId="0" borderId="0" xfId="0" applyNumberFormat="1" applyBorder="1" applyProtection="1"/>
    <xf numFmtId="0" fontId="10" fillId="7" borderId="0" xfId="0" applyFont="1" applyFill="1" applyBorder="1" applyAlignment="1" applyProtection="1">
      <alignment vertical="center"/>
    </xf>
    <xf numFmtId="0" fontId="0" fillId="7" borderId="0" xfId="0" applyFill="1" applyBorder="1" applyAlignment="1" applyProtection="1">
      <alignment horizontal="right"/>
    </xf>
    <xf numFmtId="8" fontId="0" fillId="7" borderId="0" xfId="0" applyNumberFormat="1" applyFill="1" applyBorder="1" applyProtection="1"/>
    <xf numFmtId="0" fontId="13" fillId="0" borderId="0" xfId="0" applyFont="1" applyBorder="1" applyAlignment="1" applyProtection="1">
      <alignment vertical="center"/>
    </xf>
    <xf numFmtId="0" fontId="0" fillId="7" borderId="0" xfId="0" applyFill="1" applyBorder="1" applyProtection="1"/>
    <xf numFmtId="0" fontId="11" fillId="0" borderId="0" xfId="0" applyFont="1" applyFill="1" applyBorder="1" applyAlignment="1" applyProtection="1">
      <alignment vertical="center"/>
    </xf>
    <xf numFmtId="0" fontId="10" fillId="0" borderId="0" xfId="0" applyFont="1" applyBorder="1" applyAlignment="1" applyProtection="1">
      <alignment vertical="center"/>
    </xf>
    <xf numFmtId="0" fontId="0" fillId="0" borderId="0" xfId="0" applyFill="1" applyBorder="1" applyAlignment="1" applyProtection="1">
      <alignment horizontal="right"/>
    </xf>
    <xf numFmtId="0" fontId="0" fillId="0" borderId="0" xfId="0" applyAlignment="1" applyProtection="1">
      <alignment horizontal="right"/>
    </xf>
    <xf numFmtId="0" fontId="0" fillId="0" borderId="0" xfId="0" applyProtection="1"/>
    <xf numFmtId="0" fontId="1" fillId="0" borderId="0" xfId="0" applyFont="1" applyFill="1" applyBorder="1" applyAlignment="1" applyProtection="1"/>
    <xf numFmtId="0" fontId="1" fillId="0" borderId="0" xfId="0" applyFont="1" applyFill="1" applyBorder="1" applyAlignment="1" applyProtection="1">
      <alignment horizontal="right"/>
    </xf>
    <xf numFmtId="0" fontId="12" fillId="7" borderId="0" xfId="0" applyFont="1" applyFill="1" applyBorder="1" applyProtection="1"/>
    <xf numFmtId="0" fontId="11" fillId="0" borderId="0" xfId="0" applyFont="1" applyBorder="1" applyAlignment="1" applyProtection="1">
      <alignment horizontal="center" vertical="center"/>
    </xf>
    <xf numFmtId="0" fontId="11" fillId="7" borderId="0" xfId="0" applyFont="1" applyFill="1" applyBorder="1" applyAlignment="1" applyProtection="1">
      <alignment horizontal="center" vertical="center"/>
    </xf>
    <xf numFmtId="8" fontId="14" fillId="7" borderId="0" xfId="0" applyNumberFormat="1" applyFont="1" applyFill="1" applyBorder="1" applyAlignment="1" applyProtection="1">
      <alignment horizontal="right" vertical="center"/>
    </xf>
    <xf numFmtId="0" fontId="12" fillId="0" borderId="0" xfId="0" applyFont="1" applyBorder="1" applyProtection="1"/>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8" fontId="15" fillId="2" borderId="0" xfId="0" applyNumberFormat="1" applyFont="1" applyFill="1" applyBorder="1" applyAlignment="1" applyProtection="1">
      <alignment horizontal="right" vertical="center"/>
    </xf>
    <xf numFmtId="8" fontId="14" fillId="0" borderId="0" xfId="0" applyNumberFormat="1" applyFont="1" applyFill="1" applyBorder="1" applyAlignment="1" applyProtection="1">
      <alignment horizontal="right" vertical="center"/>
      <protection locked="0"/>
    </xf>
    <xf numFmtId="0" fontId="0" fillId="0" borderId="0" xfId="0" applyFill="1" applyBorder="1"/>
    <xf numFmtId="0" fontId="14" fillId="0" borderId="0" xfId="0" applyFont="1" applyFill="1" applyBorder="1" applyAlignment="1" applyProtection="1">
      <alignment vertical="center"/>
      <protection locked="0"/>
    </xf>
    <xf numFmtId="44" fontId="3" fillId="0" borderId="0" xfId="1" applyFont="1" applyFill="1" applyBorder="1" applyAlignment="1" applyProtection="1">
      <alignment horizontal="right" vertical="center"/>
    </xf>
    <xf numFmtId="44" fontId="3" fillId="0" borderId="0" xfId="1" applyFont="1" applyFill="1" applyBorder="1" applyAlignment="1" applyProtection="1">
      <alignment vertical="center"/>
    </xf>
    <xf numFmtId="44" fontId="10" fillId="6" borderId="0" xfId="1" applyFont="1" applyFill="1" applyBorder="1" applyAlignment="1" applyProtection="1">
      <alignment horizontal="center" vertical="center"/>
    </xf>
    <xf numFmtId="44" fontId="11" fillId="7" borderId="0" xfId="1" applyFont="1" applyFill="1" applyBorder="1" applyAlignment="1" applyProtection="1">
      <alignment vertical="center"/>
    </xf>
    <xf numFmtId="44" fontId="14" fillId="7" borderId="0" xfId="1" applyFont="1" applyFill="1" applyBorder="1" applyAlignment="1" applyProtection="1">
      <alignment horizontal="right" vertical="center"/>
    </xf>
    <xf numFmtId="44" fontId="11" fillId="0" borderId="0" xfId="1" applyFont="1" applyBorder="1" applyAlignment="1" applyProtection="1">
      <alignment horizontal="right" vertical="center"/>
    </xf>
    <xf numFmtId="44" fontId="15" fillId="2" borderId="0" xfId="1" applyFont="1" applyFill="1" applyBorder="1" applyAlignment="1" applyProtection="1">
      <alignment horizontal="right" vertical="center"/>
    </xf>
    <xf numFmtId="44" fontId="0" fillId="0" borderId="0" xfId="1" applyFont="1" applyProtection="1"/>
    <xf numFmtId="44" fontId="10" fillId="6" borderId="0" xfId="1" applyFont="1" applyFill="1" applyBorder="1" applyAlignment="1" applyProtection="1">
      <alignment horizontal="center" vertical="center" wrapText="1"/>
    </xf>
    <xf numFmtId="44" fontId="11" fillId="7" borderId="0" xfId="1" applyFont="1" applyFill="1" applyBorder="1" applyAlignment="1" applyProtection="1">
      <alignment horizontal="right" vertical="center"/>
    </xf>
    <xf numFmtId="44" fontId="3" fillId="0" borderId="0" xfId="1" applyFont="1" applyFill="1" applyBorder="1" applyAlignment="1" applyProtection="1">
      <alignment horizontal="center" vertical="center"/>
    </xf>
    <xf numFmtId="44" fontId="6" fillId="0" borderId="0" xfId="1" applyFont="1" applyFill="1" applyBorder="1" applyAlignment="1" applyProtection="1">
      <alignment horizontal="left" vertical="center"/>
    </xf>
    <xf numFmtId="44" fontId="7" fillId="0" borderId="0" xfId="1" applyFont="1" applyFill="1" applyBorder="1" applyAlignment="1" applyProtection="1">
      <alignment vertical="center"/>
    </xf>
    <xf numFmtId="44" fontId="14" fillId="0" borderId="0" xfId="1" applyFont="1" applyFill="1" applyBorder="1" applyAlignment="1" applyProtection="1">
      <alignment horizontal="right" vertical="center"/>
      <protection locked="0"/>
    </xf>
    <xf numFmtId="44" fontId="14" fillId="8" borderId="1" xfId="1" applyFont="1" applyFill="1" applyBorder="1" applyAlignment="1" applyProtection="1">
      <alignment horizontal="right" vertical="center"/>
      <protection locked="0"/>
    </xf>
    <xf numFmtId="0" fontId="17" fillId="0" borderId="0" xfId="0" applyFont="1" applyAlignment="1">
      <alignment vertical="top"/>
    </xf>
    <xf numFmtId="0" fontId="17" fillId="0" borderId="0" xfId="0" applyFont="1" applyAlignment="1">
      <alignment horizontal="left" vertical="top" wrapText="1"/>
    </xf>
    <xf numFmtId="0" fontId="17" fillId="0" borderId="0" xfId="0" applyFont="1" applyAlignment="1">
      <alignment vertical="top" wrapText="1"/>
    </xf>
    <xf numFmtId="44" fontId="3" fillId="10" borderId="0" xfId="1" applyFont="1" applyFill="1" applyBorder="1" applyAlignment="1" applyProtection="1">
      <alignment horizontal="right" vertical="center"/>
    </xf>
    <xf numFmtId="44" fontId="0" fillId="0" borderId="0" xfId="0" applyNumberFormat="1"/>
    <xf numFmtId="0" fontId="1" fillId="2" borderId="0" xfId="0" applyFont="1" applyFill="1"/>
    <xf numFmtId="0" fontId="19" fillId="0" borderId="0" xfId="0" applyFont="1"/>
    <xf numFmtId="0" fontId="17" fillId="0" borderId="0" xfId="0" applyFont="1" applyProtection="1"/>
    <xf numFmtId="0" fontId="6" fillId="0" borderId="0" xfId="0" applyFont="1" applyFill="1" applyBorder="1" applyAlignment="1" applyProtection="1">
      <alignment vertical="center"/>
    </xf>
    <xf numFmtId="0" fontId="0" fillId="0" borderId="0" xfId="0" applyFill="1" applyAlignment="1">
      <alignment horizontal="left"/>
    </xf>
    <xf numFmtId="14" fontId="2" fillId="0" borderId="0" xfId="0" quotePrefix="1" applyNumberFormat="1" applyFont="1" applyFill="1" applyBorder="1" applyAlignment="1" applyProtection="1">
      <alignment vertical="center"/>
    </xf>
    <xf numFmtId="0" fontId="19" fillId="6" borderId="0" xfId="0" applyFont="1" applyFill="1" applyAlignment="1">
      <alignment horizontal="left"/>
    </xf>
    <xf numFmtId="0" fontId="0" fillId="6" borderId="0" xfId="0" applyFill="1" applyAlignment="1">
      <alignment horizontal="left"/>
    </xf>
    <xf numFmtId="0" fontId="0" fillId="0" borderId="0" xfId="0" applyFill="1"/>
    <xf numFmtId="0" fontId="19" fillId="0" borderId="0" xfId="0" applyFont="1" applyFill="1" applyAlignment="1">
      <alignment horizontal="center"/>
    </xf>
    <xf numFmtId="44" fontId="0" fillId="0" borderId="0" xfId="0" applyNumberFormat="1" applyFill="1"/>
    <xf numFmtId="44" fontId="1" fillId="0" borderId="0" xfId="0" applyNumberFormat="1" applyFont="1" applyFill="1"/>
    <xf numFmtId="0" fontId="17" fillId="0" borderId="0" xfId="0" applyFont="1" applyAlignment="1">
      <alignment horizontal="left" vertical="top" wrapText="1"/>
    </xf>
    <xf numFmtId="0" fontId="10" fillId="6" borderId="7" xfId="0" applyFont="1" applyFill="1" applyBorder="1" applyAlignment="1" applyProtection="1">
      <alignment horizontal="center" vertical="center" wrapText="1"/>
    </xf>
    <xf numFmtId="44" fontId="10" fillId="6" borderId="8" xfId="1" applyFont="1" applyFill="1" applyBorder="1" applyAlignment="1" applyProtection="1">
      <alignment horizontal="center" vertical="center" wrapText="1"/>
    </xf>
    <xf numFmtId="0" fontId="11" fillId="7" borderId="7" xfId="0" applyFont="1" applyFill="1" applyBorder="1" applyAlignment="1" applyProtection="1">
      <alignment vertical="center"/>
    </xf>
    <xf numFmtId="44" fontId="11" fillId="7" borderId="8" xfId="1" applyFont="1" applyFill="1" applyBorder="1" applyAlignment="1" applyProtection="1">
      <alignment vertical="center"/>
    </xf>
    <xf numFmtId="0" fontId="14" fillId="0" borderId="7" xfId="0" applyFont="1" applyFill="1" applyBorder="1" applyAlignment="1" applyProtection="1">
      <alignment vertical="center"/>
      <protection locked="0"/>
    </xf>
    <xf numFmtId="44" fontId="11" fillId="0" borderId="8" xfId="1" applyFont="1" applyBorder="1" applyAlignment="1" applyProtection="1">
      <alignment horizontal="right" vertical="center"/>
    </xf>
    <xf numFmtId="0" fontId="14" fillId="8" borderId="9" xfId="0" applyFont="1" applyFill="1" applyBorder="1" applyAlignment="1" applyProtection="1">
      <alignment vertical="center"/>
      <protection locked="0"/>
    </xf>
    <xf numFmtId="44" fontId="11" fillId="0" borderId="10" xfId="1" applyFont="1" applyBorder="1" applyAlignment="1" applyProtection="1">
      <alignment horizontal="right" vertical="center"/>
    </xf>
    <xf numFmtId="44" fontId="11" fillId="7" borderId="8" xfId="1" applyFont="1" applyFill="1" applyBorder="1" applyAlignment="1" applyProtection="1">
      <alignment horizontal="right" vertical="center"/>
    </xf>
    <xf numFmtId="0" fontId="15" fillId="2" borderId="7" xfId="0" applyFont="1" applyFill="1" applyBorder="1" applyAlignment="1" applyProtection="1">
      <alignment vertical="center"/>
    </xf>
    <xf numFmtId="44" fontId="15" fillId="2" borderId="8" xfId="1" applyFont="1" applyFill="1" applyBorder="1" applyAlignment="1" applyProtection="1">
      <alignment horizontal="righ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44" fontId="15" fillId="0" borderId="0" xfId="1" applyFont="1" applyFill="1" applyBorder="1" applyAlignment="1" applyProtection="1">
      <alignment horizontal="right" vertical="center"/>
    </xf>
    <xf numFmtId="8" fontId="15" fillId="0" borderId="0" xfId="0" applyNumberFormat="1" applyFont="1" applyFill="1" applyBorder="1" applyAlignment="1" applyProtection="1">
      <alignment horizontal="right" vertical="center"/>
    </xf>
    <xf numFmtId="0" fontId="0" fillId="0" borderId="0" xfId="0" applyFill="1" applyProtection="1"/>
    <xf numFmtId="0" fontId="0" fillId="0" borderId="4" xfId="0" applyBorder="1" applyProtection="1"/>
    <xf numFmtId="0" fontId="0" fillId="0" borderId="5" xfId="0" applyBorder="1" applyProtection="1"/>
    <xf numFmtId="44" fontId="0" fillId="0" borderId="5" xfId="1" applyFont="1" applyBorder="1" applyProtection="1"/>
    <xf numFmtId="44" fontId="0" fillId="0" borderId="6" xfId="1" applyFont="1" applyBorder="1" applyProtection="1"/>
    <xf numFmtId="0" fontId="15" fillId="0" borderId="11" xfId="0" applyFont="1" applyFill="1" applyBorder="1" applyAlignment="1" applyProtection="1">
      <alignment vertical="center"/>
    </xf>
    <xf numFmtId="0" fontId="15" fillId="0" borderId="12" xfId="0" applyFont="1" applyFill="1" applyBorder="1" applyAlignment="1" applyProtection="1">
      <alignment vertical="center"/>
    </xf>
    <xf numFmtId="44" fontId="15" fillId="0" borderId="12" xfId="1" applyFont="1" applyFill="1" applyBorder="1" applyAlignment="1" applyProtection="1">
      <alignment horizontal="right" vertical="center"/>
    </xf>
    <xf numFmtId="8" fontId="15" fillId="0" borderId="12" xfId="0" applyNumberFormat="1" applyFont="1" applyFill="1" applyBorder="1" applyAlignment="1" applyProtection="1">
      <alignment horizontal="right" vertical="center"/>
    </xf>
    <xf numFmtId="44" fontId="15" fillId="0" borderId="13" xfId="1" applyFont="1" applyFill="1" applyBorder="1" applyAlignment="1" applyProtection="1">
      <alignment horizontal="right" vertical="center"/>
    </xf>
    <xf numFmtId="0" fontId="11" fillId="0" borderId="0" xfId="0" applyFont="1" applyFill="1" applyBorder="1" applyAlignment="1" applyProtection="1">
      <alignment horizontal="center" vertical="center"/>
    </xf>
    <xf numFmtId="44" fontId="11" fillId="0" borderId="8" xfId="1" applyFont="1" applyFill="1" applyBorder="1" applyAlignment="1" applyProtection="1">
      <alignment horizontal="right" vertical="center"/>
    </xf>
    <xf numFmtId="44" fontId="11" fillId="0" borderId="0" xfId="1" applyFont="1" applyFill="1" applyBorder="1" applyAlignment="1" applyProtection="1">
      <alignment horizontal="right" vertical="center"/>
    </xf>
    <xf numFmtId="44" fontId="11" fillId="0" borderId="10" xfId="1" applyFont="1" applyFill="1" applyBorder="1" applyAlignment="1" applyProtection="1">
      <alignment horizontal="right" vertical="center"/>
    </xf>
    <xf numFmtId="164" fontId="6" fillId="0" borderId="0" xfId="0" applyNumberFormat="1" applyFont="1" applyFill="1" applyAlignment="1" applyProtection="1">
      <alignment horizontal="left" vertical="top"/>
    </xf>
    <xf numFmtId="44" fontId="0" fillId="0" borderId="0" xfId="1" applyFont="1" applyBorder="1" applyProtection="1"/>
    <xf numFmtId="0" fontId="0" fillId="0" borderId="15" xfId="0" applyBorder="1"/>
    <xf numFmtId="0" fontId="19" fillId="6" borderId="16" xfId="0" applyFont="1" applyFill="1" applyBorder="1" applyAlignment="1">
      <alignment horizontal="left"/>
    </xf>
    <xf numFmtId="44" fontId="0" fillId="0" borderId="16" xfId="0" applyNumberFormat="1" applyBorder="1"/>
    <xf numFmtId="0" fontId="0" fillId="6" borderId="16" xfId="0" applyFill="1" applyBorder="1" applyAlignment="1">
      <alignment horizontal="left"/>
    </xf>
    <xf numFmtId="44" fontId="1" fillId="2" borderId="16" xfId="0" applyNumberFormat="1" applyFont="1" applyFill="1" applyBorder="1"/>
    <xf numFmtId="0" fontId="0" fillId="0" borderId="17" xfId="0" applyBorder="1"/>
    <xf numFmtId="14" fontId="2" fillId="0" borderId="0" xfId="0" quotePrefix="1" applyNumberFormat="1" applyFont="1" applyFill="1" applyBorder="1" applyAlignment="1" applyProtection="1">
      <alignment horizontal="center" vertical="center"/>
    </xf>
    <xf numFmtId="44" fontId="0" fillId="0" borderId="0" xfId="0" applyNumberFormat="1" applyBorder="1"/>
    <xf numFmtId="44" fontId="0" fillId="0" borderId="0" xfId="0" applyNumberFormat="1" applyFill="1" applyBorder="1"/>
    <xf numFmtId="0" fontId="19" fillId="6" borderId="16" xfId="0" applyFont="1" applyFill="1" applyBorder="1" applyAlignment="1">
      <alignment horizontal="center"/>
    </xf>
    <xf numFmtId="44" fontId="11" fillId="0" borderId="18" xfId="1" applyFont="1" applyBorder="1" applyAlignment="1" applyProtection="1">
      <alignment horizontal="right" vertical="center"/>
    </xf>
    <xf numFmtId="44" fontId="0" fillId="7" borderId="16" xfId="0" applyNumberFormat="1" applyFill="1" applyBorder="1"/>
    <xf numFmtId="0" fontId="21" fillId="0" borderId="0" xfId="0" applyFont="1" applyFill="1" applyBorder="1" applyAlignment="1" applyProtection="1">
      <alignment vertical="center"/>
    </xf>
    <xf numFmtId="44" fontId="22" fillId="0" borderId="0" xfId="1"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44" fontId="22" fillId="0" borderId="0" xfId="1" applyFont="1" applyFill="1" applyBorder="1" applyAlignment="1" applyProtection="1">
      <alignment horizontal="left" vertical="center"/>
    </xf>
    <xf numFmtId="44" fontId="22" fillId="0" borderId="0" xfId="1" applyFont="1" applyFill="1" applyBorder="1" applyAlignment="1" applyProtection="1">
      <alignment horizontal="right" vertical="center"/>
    </xf>
    <xf numFmtId="44" fontId="22" fillId="10" borderId="0" xfId="1" applyFont="1" applyFill="1" applyBorder="1" applyAlignment="1" applyProtection="1">
      <alignment horizontal="right" vertical="center"/>
    </xf>
    <xf numFmtId="0" fontId="22" fillId="0" borderId="0" xfId="0" applyFont="1" applyBorder="1" applyAlignment="1" applyProtection="1">
      <alignment horizontal="center" vertical="center"/>
    </xf>
    <xf numFmtId="0" fontId="22" fillId="0" borderId="0" xfId="0" applyFont="1" applyFill="1" applyAlignment="1" applyProtection="1">
      <alignment vertical="top"/>
    </xf>
    <xf numFmtId="17" fontId="21" fillId="0" borderId="0" xfId="0" quotePrefix="1" applyNumberFormat="1" applyFont="1" applyFill="1" applyBorder="1" applyAlignment="1" applyProtection="1">
      <alignment vertical="center"/>
    </xf>
    <xf numFmtId="0" fontId="21" fillId="0" borderId="0" xfId="0" quotePrefix="1" applyFont="1" applyFill="1" applyBorder="1" applyAlignment="1" applyProtection="1">
      <alignment vertical="center"/>
    </xf>
    <xf numFmtId="44" fontId="21" fillId="0" borderId="0" xfId="1"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3" fillId="0" borderId="0" xfId="0" applyFont="1" applyFill="1" applyBorder="1" applyAlignment="1" applyProtection="1">
      <alignment vertical="center"/>
    </xf>
    <xf numFmtId="44" fontId="23" fillId="0" borderId="0" xfId="1" applyFont="1" applyFill="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44" fontId="22" fillId="0" borderId="0" xfId="1" applyFont="1" applyFill="1" applyBorder="1" applyAlignment="1" applyProtection="1">
      <alignment vertical="center"/>
    </xf>
    <xf numFmtId="0" fontId="24" fillId="0" borderId="0" xfId="0" applyFont="1" applyBorder="1" applyAlignment="1" applyProtection="1">
      <alignment vertical="center"/>
    </xf>
    <xf numFmtId="0" fontId="24" fillId="8" borderId="0" xfId="0" applyFont="1" applyFill="1" applyBorder="1" applyAlignment="1" applyProtection="1">
      <alignment horizontal="left" vertical="center"/>
    </xf>
    <xf numFmtId="0" fontId="13" fillId="0" borderId="0" xfId="0" applyFont="1" applyProtection="1"/>
    <xf numFmtId="44" fontId="13" fillId="0" borderId="0" xfId="1" applyFont="1" applyProtection="1"/>
    <xf numFmtId="0" fontId="13" fillId="0" borderId="4" xfId="0" applyFont="1" applyBorder="1" applyProtection="1"/>
    <xf numFmtId="0" fontId="13" fillId="0" borderId="5" xfId="0" applyFont="1" applyBorder="1" applyProtection="1"/>
    <xf numFmtId="44" fontId="13" fillId="0" borderId="5" xfId="1" applyFont="1" applyBorder="1" applyProtection="1"/>
    <xf numFmtId="44" fontId="13" fillId="0" borderId="6" xfId="1" applyFont="1" applyBorder="1" applyProtection="1"/>
    <xf numFmtId="44" fontId="13" fillId="0" borderId="0" xfId="1" applyFont="1" applyBorder="1" applyProtection="1"/>
    <xf numFmtId="0" fontId="15" fillId="5" borderId="0" xfId="0" applyFont="1" applyFill="1" applyBorder="1" applyAlignment="1" applyProtection="1">
      <alignment horizontal="center"/>
    </xf>
    <xf numFmtId="0" fontId="10" fillId="0" borderId="0" xfId="0" applyFont="1" applyFill="1" applyBorder="1" applyAlignment="1" applyProtection="1">
      <alignment horizontal="center" vertical="center"/>
    </xf>
    <xf numFmtId="0" fontId="10" fillId="0" borderId="7"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44" fontId="10" fillId="0" borderId="0" xfId="1" applyFont="1" applyFill="1" applyBorder="1" applyAlignment="1" applyProtection="1">
      <alignment horizontal="center" vertical="center"/>
    </xf>
    <xf numFmtId="44" fontId="10" fillId="0" borderId="8" xfId="1" applyFont="1" applyFill="1" applyBorder="1" applyAlignment="1" applyProtection="1">
      <alignment horizontal="center" vertical="center" wrapText="1"/>
    </xf>
    <xf numFmtId="44" fontId="10" fillId="0" borderId="0" xfId="1" applyFont="1" applyFill="1" applyBorder="1" applyAlignment="1" applyProtection="1">
      <alignment horizontal="center" vertical="center" wrapText="1"/>
    </xf>
    <xf numFmtId="0" fontId="13" fillId="0" borderId="0" xfId="0" applyFont="1" applyFill="1" applyProtection="1"/>
    <xf numFmtId="0" fontId="13" fillId="0" borderId="0" xfId="0" applyFont="1" applyFill="1" applyBorder="1" applyAlignment="1">
      <alignment horizontal="left" vertical="center" wrapText="1"/>
    </xf>
    <xf numFmtId="0" fontId="13" fillId="0" borderId="0" xfId="0" applyFont="1" applyBorder="1" applyAlignment="1">
      <alignment horizontal="left" vertical="center"/>
    </xf>
    <xf numFmtId="0" fontId="13" fillId="8" borderId="9" xfId="0" applyFont="1" applyFill="1" applyBorder="1" applyAlignment="1" applyProtection="1">
      <alignment horizontal="left" vertical="center"/>
      <protection locked="0"/>
    </xf>
    <xf numFmtId="44" fontId="14" fillId="8" borderId="1" xfId="1" applyFont="1" applyFill="1" applyBorder="1" applyAlignment="1" applyProtection="1">
      <alignment horizontal="center" vertical="center"/>
      <protection locked="0"/>
    </xf>
    <xf numFmtId="44" fontId="14" fillId="0" borderId="0" xfId="1" applyFont="1" applyFill="1" applyBorder="1" applyAlignment="1" applyProtection="1">
      <alignment horizontal="center" vertical="center"/>
    </xf>
    <xf numFmtId="44" fontId="13" fillId="0" borderId="10" xfId="1" applyFont="1" applyBorder="1" applyAlignment="1">
      <alignment horizontal="left" vertical="center"/>
    </xf>
    <xf numFmtId="44" fontId="13" fillId="0" borderId="0" xfId="1" applyFont="1" applyBorder="1" applyAlignment="1">
      <alignment horizontal="left" vertical="center"/>
    </xf>
    <xf numFmtId="0" fontId="10" fillId="9" borderId="0" xfId="0" applyFont="1" applyFill="1" applyBorder="1" applyAlignment="1" applyProtection="1">
      <alignment horizontal="center" vertical="center"/>
    </xf>
    <xf numFmtId="0" fontId="10" fillId="9" borderId="7" xfId="0" applyFont="1" applyFill="1" applyBorder="1" applyAlignment="1" applyProtection="1">
      <alignment horizontal="center" vertical="center" wrapText="1"/>
    </xf>
    <xf numFmtId="0" fontId="10" fillId="9" borderId="0" xfId="0" applyFont="1" applyFill="1" applyBorder="1" applyAlignment="1" applyProtection="1">
      <alignment horizontal="center" vertical="center" wrapText="1"/>
    </xf>
    <xf numFmtId="44" fontId="10" fillId="9" borderId="0" xfId="1" applyFont="1" applyFill="1" applyBorder="1" applyAlignment="1" applyProtection="1">
      <alignment horizontal="center" vertical="center"/>
    </xf>
    <xf numFmtId="44" fontId="10" fillId="9" borderId="0" xfId="1" applyFont="1" applyFill="1" applyBorder="1" applyAlignment="1" applyProtection="1">
      <alignment horizontal="center" vertical="center" wrapText="1"/>
    </xf>
    <xf numFmtId="0" fontId="13" fillId="9" borderId="0" xfId="0" applyFont="1" applyFill="1" applyProtection="1"/>
    <xf numFmtId="44" fontId="10" fillId="9" borderId="8" xfId="1" applyFont="1" applyFill="1" applyBorder="1" applyAlignment="1" applyProtection="1">
      <alignment horizontal="center" vertical="center" wrapText="1"/>
    </xf>
    <xf numFmtId="0" fontId="22" fillId="0" borderId="0" xfId="0" applyFont="1" applyFill="1" applyBorder="1" applyAlignment="1">
      <alignment horizontal="left" vertical="center" wrapText="1"/>
    </xf>
    <xf numFmtId="0" fontId="13" fillId="0" borderId="7" xfId="0" applyFont="1" applyFill="1" applyBorder="1" applyAlignment="1" applyProtection="1">
      <alignment horizontal="left" vertical="center"/>
    </xf>
    <xf numFmtId="44" fontId="22" fillId="0" borderId="10" xfId="1" applyFont="1" applyBorder="1" applyAlignment="1">
      <alignment horizontal="lef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3" fillId="0" borderId="0" xfId="0" applyFont="1" applyBorder="1"/>
    <xf numFmtId="0" fontId="10" fillId="0" borderId="0" xfId="0" applyFont="1" applyBorder="1" applyAlignment="1">
      <alignment vertical="center"/>
    </xf>
    <xf numFmtId="0" fontId="13" fillId="0" borderId="0" xfId="0" applyFont="1" applyFill="1" applyBorder="1"/>
    <xf numFmtId="0" fontId="13" fillId="0" borderId="0" xfId="0" applyFont="1" applyFill="1" applyBorder="1" applyAlignment="1">
      <alignment vertical="center"/>
    </xf>
    <xf numFmtId="0" fontId="13" fillId="0" borderId="0" xfId="0" applyFont="1"/>
    <xf numFmtId="0" fontId="13" fillId="0" borderId="0" xfId="0" applyFont="1" applyBorder="1" applyAlignment="1">
      <alignment horizontal="center" vertical="center"/>
    </xf>
    <xf numFmtId="44" fontId="13" fillId="0" borderId="8" xfId="1" applyFont="1" applyBorder="1" applyAlignment="1">
      <alignment horizontal="left" vertical="center"/>
    </xf>
    <xf numFmtId="0" fontId="13" fillId="0" borderId="0" xfId="0" applyFont="1" applyBorder="1" applyAlignment="1">
      <alignment wrapText="1"/>
    </xf>
    <xf numFmtId="0" fontId="13" fillId="0" borderId="0" xfId="0" applyFont="1" applyBorder="1" applyAlignment="1">
      <alignment horizontal="center"/>
    </xf>
    <xf numFmtId="0" fontId="13" fillId="0" borderId="0" xfId="0" applyFont="1" applyFill="1" applyBorder="1" applyAlignment="1">
      <alignment wrapText="1"/>
    </xf>
    <xf numFmtId="0" fontId="13" fillId="0" borderId="0" xfId="0" applyFont="1" applyBorder="1" applyAlignment="1">
      <alignment vertical="center"/>
    </xf>
    <xf numFmtId="44" fontId="13" fillId="0" borderId="0" xfId="1" applyFont="1" applyFill="1" applyBorder="1" applyAlignment="1">
      <alignment horizontal="left" vertical="center"/>
    </xf>
    <xf numFmtId="0" fontId="25" fillId="0" borderId="0" xfId="0" applyFont="1" applyBorder="1" applyProtection="1"/>
    <xf numFmtId="0" fontId="26" fillId="0" borderId="0" xfId="0" applyFont="1" applyProtection="1"/>
    <xf numFmtId="0" fontId="13" fillId="0" borderId="0" xfId="0" applyFont="1" applyBorder="1" applyAlignment="1">
      <alignment vertical="center" wrapText="1"/>
    </xf>
    <xf numFmtId="44" fontId="13" fillId="0" borderId="18" xfId="1" applyFont="1" applyBorder="1" applyAlignment="1">
      <alignment horizontal="left" vertical="center"/>
    </xf>
    <xf numFmtId="44" fontId="13" fillId="0" borderId="8" xfId="1" applyFont="1" applyBorder="1" applyAlignment="1">
      <alignment vertical="center"/>
    </xf>
    <xf numFmtId="44" fontId="13" fillId="0" borderId="0" xfId="1" applyFont="1" applyBorder="1" applyAlignment="1">
      <alignment vertical="center"/>
    </xf>
    <xf numFmtId="44" fontId="13" fillId="0" borderId="0" xfId="1" applyFont="1" applyBorder="1"/>
    <xf numFmtId="44" fontId="13" fillId="0" borderId="0" xfId="1" applyFont="1"/>
    <xf numFmtId="0" fontId="13" fillId="9" borderId="0" xfId="0" applyFont="1" applyFill="1" applyBorder="1" applyAlignment="1" applyProtection="1">
      <alignment vertical="center"/>
    </xf>
    <xf numFmtId="0" fontId="13"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14" fontId="21" fillId="0" borderId="0" xfId="0" quotePrefix="1" applyNumberFormat="1"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4" fillId="0" borderId="0" xfId="0" applyFont="1" applyBorder="1" applyAlignment="1" applyProtection="1">
      <alignment horizontal="left" vertical="center"/>
    </xf>
    <xf numFmtId="0" fontId="13" fillId="0" borderId="0" xfId="0" applyFont="1" applyAlignment="1" applyProtection="1">
      <alignment horizontal="left"/>
    </xf>
    <xf numFmtId="0" fontId="10" fillId="0" borderId="0" xfId="0" applyFont="1" applyFill="1" applyBorder="1" applyAlignment="1" applyProtection="1">
      <alignment horizontal="left" vertical="center"/>
    </xf>
    <xf numFmtId="0" fontId="13" fillId="0" borderId="0" xfId="0" applyFont="1" applyBorder="1" applyAlignment="1">
      <alignment horizontal="left"/>
    </xf>
    <xf numFmtId="0" fontId="13" fillId="0" borderId="0" xfId="0" applyFont="1" applyAlignment="1">
      <alignment horizontal="left"/>
    </xf>
    <xf numFmtId="0" fontId="11" fillId="0" borderId="0" xfId="0" applyFont="1" applyFill="1" applyBorder="1" applyAlignment="1" applyProtection="1">
      <alignment horizontal="left" vertical="center"/>
    </xf>
    <xf numFmtId="44" fontId="13" fillId="0" borderId="8" xfId="1" applyFont="1" applyFill="1" applyBorder="1" applyAlignment="1">
      <alignment vertical="center"/>
    </xf>
    <xf numFmtId="44" fontId="13" fillId="0" borderId="0" xfId="1" applyFont="1" applyFill="1" applyBorder="1" applyAlignment="1">
      <alignment vertical="center"/>
    </xf>
    <xf numFmtId="0" fontId="13" fillId="0" borderId="0" xfId="0" applyFont="1" applyFill="1" applyBorder="1" applyAlignment="1" applyProtection="1">
      <alignment horizontal="left"/>
    </xf>
    <xf numFmtId="44" fontId="13" fillId="0" borderId="0" xfId="1" applyFont="1" applyFill="1"/>
    <xf numFmtId="0" fontId="32" fillId="0" borderId="0" xfId="0" applyFont="1" applyFill="1" applyBorder="1" applyAlignment="1" applyProtection="1">
      <alignment vertical="center"/>
    </xf>
    <xf numFmtId="44" fontId="18" fillId="0" borderId="0" xfId="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44" fontId="18" fillId="0" borderId="0" xfId="1" applyFont="1" applyFill="1" applyBorder="1" applyAlignment="1" applyProtection="1">
      <alignment horizontal="left" vertical="center"/>
    </xf>
    <xf numFmtId="44" fontId="18" fillId="0" borderId="0" xfId="1" applyFont="1" applyFill="1" applyBorder="1" applyAlignment="1" applyProtection="1">
      <alignment horizontal="right" vertical="center"/>
    </xf>
    <xf numFmtId="44" fontId="18" fillId="10" borderId="0" xfId="1" applyFont="1" applyFill="1" applyBorder="1" applyAlignment="1" applyProtection="1">
      <alignment horizontal="center" vertical="center"/>
    </xf>
    <xf numFmtId="44" fontId="18" fillId="10" borderId="0" xfId="1" applyFont="1" applyFill="1" applyBorder="1" applyAlignment="1" applyProtection="1">
      <alignment horizontal="right" vertical="center"/>
    </xf>
    <xf numFmtId="0" fontId="18" fillId="0" borderId="0" xfId="0" applyFont="1" applyBorder="1" applyAlignment="1" applyProtection="1">
      <alignment horizontal="center" vertical="center"/>
    </xf>
    <xf numFmtId="0" fontId="17" fillId="0" borderId="0" xfId="0" applyFont="1" applyBorder="1" applyAlignment="1" applyProtection="1">
      <alignment vertical="center"/>
    </xf>
    <xf numFmtId="14" fontId="32" fillId="0" borderId="0" xfId="0" quotePrefix="1" applyNumberFormat="1" applyFont="1" applyFill="1" applyBorder="1" applyAlignment="1" applyProtection="1">
      <alignment vertical="center"/>
    </xf>
    <xf numFmtId="17" fontId="32" fillId="0" borderId="0" xfId="0" quotePrefix="1" applyNumberFormat="1" applyFont="1" applyFill="1" applyBorder="1" applyAlignment="1" applyProtection="1">
      <alignment vertical="center"/>
    </xf>
    <xf numFmtId="0" fontId="32" fillId="0" borderId="0" xfId="0" quotePrefix="1" applyFont="1" applyFill="1" applyBorder="1" applyAlignment="1" applyProtection="1">
      <alignment vertical="center"/>
    </xf>
    <xf numFmtId="44" fontId="32" fillId="0" borderId="0" xfId="1"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44" fontId="32" fillId="10" borderId="0" xfId="1" applyFont="1" applyFill="1" applyBorder="1" applyAlignment="1" applyProtection="1">
      <alignment horizontal="left" vertical="center"/>
    </xf>
    <xf numFmtId="0" fontId="33" fillId="0" borderId="0" xfId="0" applyFont="1" applyFill="1" applyBorder="1" applyAlignment="1" applyProtection="1">
      <alignment vertical="center"/>
    </xf>
    <xf numFmtId="44" fontId="33" fillId="0" borderId="0" xfId="1" applyFont="1" applyFill="1" applyBorder="1" applyAlignment="1" applyProtection="1">
      <alignment vertical="center"/>
    </xf>
    <xf numFmtId="0" fontId="17"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44" fontId="18" fillId="0" borderId="0" xfId="1" applyFont="1" applyFill="1" applyBorder="1" applyAlignment="1" applyProtection="1">
      <alignment vertical="center"/>
    </xf>
    <xf numFmtId="0" fontId="34" fillId="0" borderId="0" xfId="0" applyFont="1" applyBorder="1" applyAlignment="1" applyProtection="1">
      <alignment vertical="center"/>
    </xf>
    <xf numFmtId="0" fontId="34" fillId="0" borderId="0" xfId="0" applyFont="1" applyFill="1" applyBorder="1" applyAlignment="1" applyProtection="1">
      <alignment horizontal="left" vertical="center"/>
    </xf>
    <xf numFmtId="0" fontId="35" fillId="0" borderId="0" xfId="0" applyNumberFormat="1" applyFont="1" applyFill="1" applyBorder="1" applyAlignment="1" applyProtection="1">
      <alignment vertical="center"/>
    </xf>
    <xf numFmtId="0" fontId="36" fillId="0" borderId="0" xfId="0" applyFont="1" applyFill="1" applyBorder="1" applyProtection="1"/>
    <xf numFmtId="44" fontId="36" fillId="0" borderId="0" xfId="1" applyFont="1" applyFill="1" applyBorder="1" applyProtection="1"/>
    <xf numFmtId="0" fontId="37" fillId="0" borderId="1"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17" fillId="0" borderId="0" xfId="0" applyFont="1" applyBorder="1" applyAlignment="1">
      <alignment horizontal="center" vertical="center"/>
    </xf>
    <xf numFmtId="0" fontId="37" fillId="9" borderId="4" xfId="0" applyFont="1" applyFill="1" applyBorder="1" applyAlignment="1" applyProtection="1">
      <alignment horizontal="center" vertical="center" wrapText="1"/>
    </xf>
    <xf numFmtId="0" fontId="37" fillId="9" borderId="5" xfId="0" applyFont="1" applyFill="1" applyBorder="1" applyAlignment="1" applyProtection="1">
      <alignment horizontal="center" vertical="center" wrapText="1"/>
    </xf>
    <xf numFmtId="44" fontId="37" fillId="9" borderId="5" xfId="1" applyFont="1" applyFill="1" applyBorder="1" applyAlignment="1" applyProtection="1">
      <alignment horizontal="center" vertical="center"/>
    </xf>
    <xf numFmtId="44" fontId="37" fillId="0" borderId="5" xfId="1" applyFont="1" applyFill="1" applyBorder="1" applyAlignment="1" applyProtection="1">
      <alignment horizontal="center" vertical="center"/>
    </xf>
    <xf numFmtId="44" fontId="17" fillId="0" borderId="6" xfId="1" applyFont="1" applyBorder="1" applyAlignment="1">
      <alignment horizontal="left" vertical="center"/>
    </xf>
    <xf numFmtId="44" fontId="17" fillId="0" borderId="0" xfId="1" applyFont="1" applyBorder="1" applyAlignment="1">
      <alignment horizontal="left" vertical="center"/>
    </xf>
    <xf numFmtId="44" fontId="37" fillId="9" borderId="0" xfId="1" applyFont="1" applyFill="1" applyBorder="1" applyAlignment="1" applyProtection="1">
      <alignment horizontal="center" vertical="center"/>
    </xf>
    <xf numFmtId="44" fontId="37" fillId="0" borderId="0" xfId="1" applyFont="1" applyFill="1" applyBorder="1" applyAlignment="1" applyProtection="1">
      <alignment horizontal="center" vertical="center"/>
    </xf>
    <xf numFmtId="0" fontId="17" fillId="0" borderId="0" xfId="0" applyFont="1" applyFill="1" applyProtection="1"/>
    <xf numFmtId="0" fontId="17" fillId="9" borderId="0" xfId="0" applyFont="1" applyFill="1" applyProtection="1"/>
    <xf numFmtId="0" fontId="38" fillId="5" borderId="0" xfId="0" applyFont="1" applyFill="1" applyBorder="1" applyAlignment="1" applyProtection="1">
      <alignment wrapText="1"/>
    </xf>
    <xf numFmtId="0" fontId="37" fillId="6" borderId="0" xfId="0" applyFont="1" applyFill="1" applyBorder="1" applyAlignment="1" applyProtection="1">
      <alignment horizontal="center" vertical="center"/>
    </xf>
    <xf numFmtId="0" fontId="37" fillId="6" borderId="7" xfId="0" applyFont="1" applyFill="1" applyBorder="1" applyAlignment="1" applyProtection="1">
      <alignment horizontal="center" vertical="center" wrapText="1"/>
    </xf>
    <xf numFmtId="0" fontId="37" fillId="6" borderId="0" xfId="0" applyFont="1" applyFill="1" applyBorder="1" applyAlignment="1" applyProtection="1">
      <alignment horizontal="center" vertical="center" wrapText="1"/>
    </xf>
    <xf numFmtId="44" fontId="37" fillId="6" borderId="0" xfId="1" applyFont="1" applyFill="1" applyBorder="1" applyAlignment="1" applyProtection="1">
      <alignment horizontal="center" vertical="center"/>
    </xf>
    <xf numFmtId="44" fontId="37" fillId="6" borderId="8" xfId="1" applyFont="1" applyFill="1" applyBorder="1" applyAlignment="1" applyProtection="1">
      <alignment horizontal="center" vertical="center" wrapText="1"/>
    </xf>
    <xf numFmtId="44" fontId="37" fillId="6" borderId="0" xfId="1" applyFont="1" applyFill="1" applyBorder="1" applyAlignment="1" applyProtection="1">
      <alignment horizontal="center" vertical="center" wrapText="1"/>
    </xf>
    <xf numFmtId="0" fontId="37" fillId="9" borderId="7" xfId="0" applyFont="1" applyFill="1" applyBorder="1" applyAlignment="1" applyProtection="1">
      <alignment horizontal="center" vertical="center" wrapText="1"/>
    </xf>
    <xf numFmtId="0" fontId="37" fillId="9" borderId="0" xfId="0" applyFont="1" applyFill="1" applyBorder="1" applyAlignment="1" applyProtection="1">
      <alignment horizontal="center" vertical="center" wrapText="1"/>
    </xf>
    <xf numFmtId="44" fontId="17" fillId="0" borderId="8" xfId="1" applyFont="1" applyBorder="1" applyAlignment="1">
      <alignment vertical="center"/>
    </xf>
    <xf numFmtId="44" fontId="17" fillId="0" borderId="0" xfId="1" applyFont="1" applyBorder="1" applyAlignment="1">
      <alignment vertical="center"/>
    </xf>
    <xf numFmtId="0" fontId="17" fillId="0" borderId="0" xfId="0" applyFont="1" applyFill="1" applyBorder="1" applyAlignment="1">
      <alignment vertical="center"/>
    </xf>
    <xf numFmtId="0" fontId="17" fillId="8" borderId="1" xfId="0" applyFont="1" applyFill="1" applyBorder="1" applyAlignment="1" applyProtection="1">
      <alignment horizontal="center" vertical="center"/>
      <protection locked="0"/>
    </xf>
    <xf numFmtId="0" fontId="17" fillId="0" borderId="0" xfId="0" applyFont="1" applyBorder="1"/>
    <xf numFmtId="0" fontId="17" fillId="8" borderId="9" xfId="0" applyFont="1" applyFill="1" applyBorder="1" applyAlignment="1" applyProtection="1">
      <alignment horizontal="left" vertical="center"/>
      <protection locked="0"/>
    </xf>
    <xf numFmtId="0" fontId="17" fillId="0" borderId="0" xfId="0" applyFont="1" applyBorder="1" applyAlignment="1">
      <alignment horizontal="left" vertical="center"/>
    </xf>
    <xf numFmtId="44" fontId="39" fillId="8" borderId="1" xfId="1" applyFont="1" applyFill="1" applyBorder="1" applyAlignment="1" applyProtection="1">
      <alignment horizontal="center" vertical="center"/>
      <protection locked="0"/>
    </xf>
    <xf numFmtId="44" fontId="39" fillId="0" borderId="0" xfId="1" applyFont="1" applyFill="1" applyBorder="1" applyAlignment="1" applyProtection="1">
      <alignment horizontal="center" vertical="center"/>
    </xf>
    <xf numFmtId="44" fontId="17" fillId="0" borderId="10" xfId="1" applyFont="1" applyBorder="1" applyAlignment="1">
      <alignment horizontal="left" vertical="center"/>
    </xf>
    <xf numFmtId="0" fontId="17" fillId="0" borderId="0" xfId="0" applyFont="1" applyFill="1"/>
    <xf numFmtId="0" fontId="17" fillId="0" borderId="0" xfId="0" applyFont="1"/>
    <xf numFmtId="44" fontId="17" fillId="0" borderId="8" xfId="1" applyFont="1" applyBorder="1" applyAlignment="1">
      <alignment horizontal="left" vertical="center"/>
    </xf>
    <xf numFmtId="0" fontId="17" fillId="0" borderId="1" xfId="0" applyFont="1" applyBorder="1" applyAlignment="1">
      <alignment horizontal="center" vertical="center"/>
    </xf>
    <xf numFmtId="0" fontId="37" fillId="9" borderId="9" xfId="0" applyFont="1" applyFill="1" applyBorder="1" applyAlignment="1" applyProtection="1">
      <alignment horizontal="center" vertical="center" wrapText="1"/>
    </xf>
    <xf numFmtId="0" fontId="37" fillId="0" borderId="1" xfId="0" applyFont="1" applyFill="1" applyBorder="1" applyAlignment="1" applyProtection="1">
      <alignment horizontal="center" vertical="center" wrapText="1"/>
    </xf>
    <xf numFmtId="44" fontId="37" fillId="9" borderId="1" xfId="1" applyFont="1" applyFill="1" applyBorder="1" applyAlignment="1" applyProtection="1">
      <alignment horizontal="center" vertical="center"/>
    </xf>
    <xf numFmtId="44" fontId="37" fillId="0" borderId="1" xfId="1" applyFont="1" applyFill="1" applyBorder="1" applyAlignment="1" applyProtection="1">
      <alignment horizontal="center" vertical="center"/>
    </xf>
    <xf numFmtId="0" fontId="17" fillId="0" borderId="0" xfId="0" applyFont="1" applyFill="1" applyBorder="1" applyAlignment="1">
      <alignment horizontal="center" vertical="center"/>
    </xf>
    <xf numFmtId="0" fontId="37" fillId="0" borderId="7"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44" fontId="17" fillId="0" borderId="8" xfId="1" applyFont="1" applyFill="1" applyBorder="1" applyAlignment="1">
      <alignment horizontal="left" vertical="center"/>
    </xf>
    <xf numFmtId="44" fontId="17" fillId="0" borderId="0" xfId="1" applyFont="1" applyFill="1" applyBorder="1" applyAlignment="1">
      <alignment horizontal="left" vertical="center"/>
    </xf>
    <xf numFmtId="0" fontId="37" fillId="0" borderId="0" xfId="0" applyFont="1" applyBorder="1" applyAlignment="1">
      <alignment vertical="center"/>
    </xf>
    <xf numFmtId="0" fontId="17" fillId="0" borderId="0" xfId="0" applyFont="1" applyFill="1" applyBorder="1" applyAlignment="1">
      <alignment horizontal="center"/>
    </xf>
    <xf numFmtId="0" fontId="17" fillId="0" borderId="0" xfId="0" applyFont="1" applyFill="1" applyBorder="1"/>
    <xf numFmtId="0" fontId="17" fillId="0" borderId="7" xfId="0" applyFont="1" applyFill="1" applyBorder="1" applyAlignment="1" applyProtection="1">
      <alignment horizontal="left" vertical="center"/>
    </xf>
    <xf numFmtId="0" fontId="36" fillId="0" borderId="0" xfId="0" applyFont="1" applyFill="1" applyBorder="1"/>
    <xf numFmtId="0" fontId="36" fillId="0" borderId="7" xfId="0" applyFont="1" applyFill="1" applyBorder="1"/>
    <xf numFmtId="0" fontId="36" fillId="0" borderId="8" xfId="0" applyFont="1" applyFill="1" applyBorder="1"/>
    <xf numFmtId="0" fontId="37" fillId="9" borderId="11" xfId="0" applyFont="1" applyFill="1" applyBorder="1" applyAlignment="1" applyProtection="1">
      <alignment horizontal="center" vertical="center" wrapText="1"/>
    </xf>
    <xf numFmtId="0" fontId="37" fillId="9" borderId="12" xfId="0" applyFont="1" applyFill="1" applyBorder="1" applyAlignment="1" applyProtection="1">
      <alignment horizontal="center" vertical="center" wrapText="1"/>
    </xf>
    <xf numFmtId="44" fontId="37" fillId="9" borderId="12" xfId="1" applyFont="1" applyFill="1" applyBorder="1" applyAlignment="1" applyProtection="1">
      <alignment horizontal="center" vertical="center"/>
    </xf>
    <xf numFmtId="44" fontId="37" fillId="0" borderId="12" xfId="1" applyFont="1" applyFill="1" applyBorder="1" applyAlignment="1" applyProtection="1">
      <alignment horizontal="center" vertical="center"/>
    </xf>
    <xf numFmtId="44" fontId="17" fillId="0" borderId="13" xfId="1" applyFont="1" applyBorder="1" applyAlignment="1">
      <alignment horizontal="left" vertical="center"/>
    </xf>
    <xf numFmtId="0" fontId="1" fillId="5" borderId="0" xfId="0" applyFont="1" applyFill="1" applyBorder="1" applyAlignment="1" applyProtection="1">
      <alignment horizontal="center"/>
    </xf>
    <xf numFmtId="0" fontId="39" fillId="0" borderId="0" xfId="0" applyFont="1" applyAlignment="1">
      <alignment horizontal="left" vertical="top" wrapText="1"/>
    </xf>
    <xf numFmtId="0" fontId="42" fillId="0" borderId="0" xfId="0" applyFont="1" applyProtection="1"/>
    <xf numFmtId="0" fontId="0" fillId="6" borderId="16" xfId="0" applyFill="1" applyBorder="1"/>
    <xf numFmtId="0" fontId="8" fillId="11" borderId="0" xfId="0" applyFont="1" applyFill="1" applyBorder="1" applyAlignment="1" applyProtection="1">
      <alignment horizontal="left" vertical="center"/>
    </xf>
    <xf numFmtId="0" fontId="9" fillId="11" borderId="0" xfId="0" applyNumberFormat="1" applyFont="1" applyFill="1" applyBorder="1" applyAlignment="1" applyProtection="1">
      <alignment vertical="center"/>
    </xf>
    <xf numFmtId="0" fontId="3" fillId="11" borderId="0" xfId="0" applyFont="1" applyFill="1" applyBorder="1" applyAlignment="1" applyProtection="1">
      <alignment horizontal="center" vertical="center"/>
    </xf>
    <xf numFmtId="0" fontId="45" fillId="0" borderId="0" xfId="0" applyFont="1"/>
    <xf numFmtId="0" fontId="17" fillId="0" borderId="0" xfId="0" quotePrefix="1" applyFont="1" applyFill="1" applyProtection="1"/>
    <xf numFmtId="0" fontId="1" fillId="5" borderId="0" xfId="0" applyFont="1" applyFill="1" applyBorder="1" applyAlignment="1" applyProtection="1">
      <alignment horizontal="left"/>
    </xf>
    <xf numFmtId="44" fontId="19" fillId="0" borderId="6" xfId="1" applyFont="1" applyBorder="1" applyAlignment="1" applyProtection="1">
      <alignment horizontal="center"/>
    </xf>
    <xf numFmtId="44" fontId="10" fillId="6" borderId="7" xfId="1" applyFont="1" applyFill="1" applyBorder="1" applyAlignment="1" applyProtection="1">
      <alignment horizontal="center" vertical="center" wrapText="1"/>
    </xf>
    <xf numFmtId="44" fontId="11" fillId="7" borderId="7" xfId="1" applyFont="1" applyFill="1" applyBorder="1" applyAlignment="1" applyProtection="1">
      <alignment vertical="center"/>
    </xf>
    <xf numFmtId="44" fontId="15" fillId="2" borderId="7" xfId="1" applyFont="1" applyFill="1" applyBorder="1" applyAlignment="1" applyProtection="1">
      <alignment horizontal="right" vertical="center"/>
    </xf>
    <xf numFmtId="44" fontId="15" fillId="0" borderId="11" xfId="1" applyFont="1" applyFill="1" applyBorder="1" applyAlignment="1" applyProtection="1">
      <alignment horizontal="right" vertical="center"/>
    </xf>
    <xf numFmtId="44" fontId="19" fillId="0" borderId="4" xfId="1" applyFont="1" applyBorder="1" applyAlignment="1" applyProtection="1">
      <alignment horizontal="center" wrapText="1"/>
    </xf>
    <xf numFmtId="44" fontId="14" fillId="0" borderId="7" xfId="1" applyFont="1" applyFill="1" applyBorder="1" applyAlignment="1" applyProtection="1">
      <alignment horizontal="right" vertical="center"/>
      <protection locked="0"/>
    </xf>
    <xf numFmtId="44" fontId="14" fillId="8" borderId="9" xfId="1" applyFont="1" applyFill="1" applyBorder="1" applyAlignment="1" applyProtection="1">
      <alignment horizontal="right" vertical="center"/>
      <protection locked="0"/>
    </xf>
    <xf numFmtId="44" fontId="14" fillId="8" borderId="19" xfId="1" applyFont="1" applyFill="1" applyBorder="1" applyAlignment="1" applyProtection="1">
      <alignment horizontal="right" vertical="center"/>
      <protection locked="0"/>
    </xf>
    <xf numFmtId="44" fontId="14" fillId="8" borderId="20" xfId="1" applyFont="1" applyFill="1" applyBorder="1" applyAlignment="1" applyProtection="1">
      <alignment horizontal="right" vertical="center"/>
      <protection locked="0"/>
    </xf>
    <xf numFmtId="44" fontId="14" fillId="7" borderId="7" xfId="1" applyFont="1" applyFill="1" applyBorder="1" applyAlignment="1" applyProtection="1">
      <alignment horizontal="right" vertical="center"/>
    </xf>
    <xf numFmtId="44" fontId="13" fillId="0" borderId="4" xfId="1" applyFont="1" applyBorder="1" applyProtection="1"/>
    <xf numFmtId="44" fontId="10" fillId="6" borderId="7" xfId="1" applyFont="1" applyFill="1" applyBorder="1" applyAlignment="1" applyProtection="1">
      <alignment horizontal="center" vertical="center"/>
    </xf>
    <xf numFmtId="44" fontId="10" fillId="0" borderId="7" xfId="1" applyFont="1" applyFill="1" applyBorder="1" applyAlignment="1" applyProtection="1">
      <alignment horizontal="center" vertical="center"/>
    </xf>
    <xf numFmtId="44" fontId="14" fillId="8" borderId="9" xfId="1" applyFont="1" applyFill="1" applyBorder="1" applyAlignment="1" applyProtection="1">
      <alignment horizontal="center" vertical="center"/>
      <protection locked="0"/>
    </xf>
    <xf numFmtId="44" fontId="10" fillId="9" borderId="7" xfId="1" applyFont="1" applyFill="1" applyBorder="1" applyAlignment="1" applyProtection="1">
      <alignment horizontal="center" vertical="center"/>
    </xf>
    <xf numFmtId="44" fontId="14" fillId="0" borderId="7" xfId="1" applyFont="1" applyFill="1" applyBorder="1" applyAlignment="1" applyProtection="1">
      <alignment horizontal="center" vertical="center"/>
    </xf>
    <xf numFmtId="44" fontId="14" fillId="0" borderId="7" xfId="1" applyFont="1" applyFill="1" applyBorder="1" applyAlignment="1" applyProtection="1">
      <alignment horizontal="center" vertical="center"/>
      <protection locked="0"/>
    </xf>
    <xf numFmtId="44" fontId="13" fillId="0" borderId="10" xfId="1" applyFont="1" applyFill="1" applyBorder="1" applyAlignment="1">
      <alignment horizontal="left" vertical="center"/>
    </xf>
    <xf numFmtId="44" fontId="13" fillId="0" borderId="8" xfId="1" applyFont="1" applyFill="1" applyBorder="1" applyAlignment="1">
      <alignment horizontal="left" vertical="center"/>
    </xf>
    <xf numFmtId="44" fontId="37" fillId="9" borderId="4" xfId="1" applyFont="1" applyFill="1" applyBorder="1" applyAlignment="1" applyProtection="1">
      <alignment horizontal="center" vertical="center"/>
    </xf>
    <xf numFmtId="44" fontId="37" fillId="6" borderId="7" xfId="1" applyFont="1" applyFill="1" applyBorder="1" applyAlignment="1" applyProtection="1">
      <alignment horizontal="center" vertical="center" wrapText="1"/>
    </xf>
    <xf numFmtId="44" fontId="37" fillId="9" borderId="7" xfId="1" applyFont="1" applyFill="1" applyBorder="1" applyAlignment="1" applyProtection="1">
      <alignment horizontal="center" vertical="center"/>
    </xf>
    <xf numFmtId="44" fontId="39" fillId="8" borderId="9" xfId="1" applyFont="1" applyFill="1" applyBorder="1" applyAlignment="1" applyProtection="1">
      <alignment horizontal="center" vertical="center"/>
      <protection locked="0"/>
    </xf>
    <xf numFmtId="44" fontId="37" fillId="9" borderId="9" xfId="1" applyFont="1" applyFill="1" applyBorder="1" applyAlignment="1" applyProtection="1">
      <alignment horizontal="center" vertical="center"/>
    </xf>
    <xf numFmtId="44" fontId="37" fillId="0" borderId="7" xfId="1" applyFont="1" applyFill="1" applyBorder="1" applyAlignment="1" applyProtection="1">
      <alignment horizontal="center" vertical="center"/>
    </xf>
    <xf numFmtId="44" fontId="39" fillId="0" borderId="7" xfId="1" applyFont="1" applyFill="1" applyBorder="1" applyAlignment="1" applyProtection="1">
      <alignment horizontal="center" vertical="center"/>
    </xf>
    <xf numFmtId="44" fontId="37" fillId="9" borderId="11" xfId="1" applyFont="1" applyFill="1" applyBorder="1" applyAlignment="1" applyProtection="1">
      <alignment horizontal="center" vertical="center"/>
    </xf>
    <xf numFmtId="0" fontId="21" fillId="0" borderId="0" xfId="0" applyFont="1" applyFill="1" applyBorder="1" applyAlignment="1" applyProtection="1">
      <alignment horizontal="right" vertical="center"/>
    </xf>
    <xf numFmtId="0" fontId="22" fillId="0" borderId="0" xfId="0" applyFont="1" applyFill="1" applyAlignment="1" applyProtection="1">
      <alignment horizontal="right" vertical="top"/>
    </xf>
    <xf numFmtId="17" fontId="21" fillId="0" borderId="0" xfId="0" quotePrefix="1" applyNumberFormat="1" applyFont="1" applyFill="1" applyBorder="1" applyAlignment="1" applyProtection="1">
      <alignment horizontal="right" vertical="center"/>
    </xf>
    <xf numFmtId="0" fontId="23" fillId="0" borderId="0" xfId="0" applyFont="1" applyFill="1" applyBorder="1" applyAlignment="1" applyProtection="1">
      <alignment horizontal="right" vertical="center"/>
    </xf>
    <xf numFmtId="0" fontId="13" fillId="0" borderId="0" xfId="0" applyFont="1" applyFill="1" applyBorder="1" applyAlignment="1" applyProtection="1">
      <alignment horizontal="right" vertical="center"/>
    </xf>
    <xf numFmtId="0" fontId="13" fillId="0" borderId="0" xfId="0" applyFont="1" applyAlignment="1" applyProtection="1">
      <alignment horizontal="right"/>
    </xf>
    <xf numFmtId="0" fontId="15" fillId="5" borderId="0" xfId="0" applyFont="1" applyFill="1" applyBorder="1" applyAlignment="1" applyProtection="1">
      <alignment horizontal="right"/>
    </xf>
    <xf numFmtId="0" fontId="10" fillId="0" borderId="0" xfId="0" applyFont="1" applyFill="1" applyBorder="1" applyAlignment="1" applyProtection="1">
      <alignment horizontal="right" vertical="center"/>
    </xf>
    <xf numFmtId="0" fontId="13" fillId="0" borderId="1" xfId="0" applyFont="1" applyBorder="1" applyAlignment="1">
      <alignment horizontal="right" vertical="center"/>
    </xf>
    <xf numFmtId="0" fontId="10" fillId="9" borderId="0" xfId="0" applyFont="1" applyFill="1" applyBorder="1" applyAlignment="1" applyProtection="1">
      <alignment horizontal="right" vertical="center"/>
    </xf>
    <xf numFmtId="0" fontId="11" fillId="0" borderId="1" xfId="0" applyFont="1" applyFill="1" applyBorder="1" applyAlignment="1">
      <alignment horizontal="right" vertical="center"/>
    </xf>
    <xf numFmtId="0" fontId="13" fillId="0" borderId="1" xfId="0" applyFont="1" applyFill="1" applyBorder="1" applyAlignment="1">
      <alignment horizontal="right"/>
    </xf>
    <xf numFmtId="0" fontId="11" fillId="0" borderId="1" xfId="0" applyFont="1" applyFill="1" applyBorder="1" applyAlignment="1" applyProtection="1">
      <alignment horizontal="right" vertical="center"/>
    </xf>
    <xf numFmtId="0" fontId="13" fillId="0" borderId="1" xfId="0" applyFont="1" applyFill="1" applyBorder="1" applyAlignment="1" applyProtection="1">
      <alignment horizontal="right"/>
    </xf>
    <xf numFmtId="0" fontId="13" fillId="0" borderId="0" xfId="0" applyFont="1" applyFill="1" applyBorder="1" applyAlignment="1">
      <alignment horizontal="right"/>
    </xf>
    <xf numFmtId="0" fontId="13" fillId="9" borderId="1" xfId="0" applyFont="1" applyFill="1" applyBorder="1" applyAlignment="1" applyProtection="1">
      <alignment horizontal="right" vertical="center"/>
    </xf>
    <xf numFmtId="0" fontId="13" fillId="9" borderId="0" xfId="0" applyFont="1" applyFill="1" applyBorder="1" applyAlignment="1" applyProtection="1">
      <alignment horizontal="right" vertical="center"/>
    </xf>
    <xf numFmtId="0" fontId="13" fillId="0" borderId="0" xfId="0" applyFont="1" applyBorder="1" applyAlignment="1">
      <alignment horizontal="right" vertical="center"/>
    </xf>
    <xf numFmtId="0" fontId="13" fillId="8" borderId="1" xfId="0" applyFont="1" applyFill="1" applyBorder="1" applyAlignment="1" applyProtection="1">
      <alignment horizontal="right" vertical="center"/>
      <protection locked="0"/>
    </xf>
    <xf numFmtId="0" fontId="13" fillId="0" borderId="1" xfId="0" applyFont="1" applyBorder="1" applyAlignment="1">
      <alignment horizontal="right"/>
    </xf>
    <xf numFmtId="0" fontId="10" fillId="9" borderId="0" xfId="0" applyFont="1" applyFill="1" applyBorder="1" applyAlignment="1" applyProtection="1">
      <alignment horizontal="right" vertical="center"/>
      <protection locked="0"/>
    </xf>
    <xf numFmtId="0" fontId="11" fillId="0" borderId="1" xfId="0" applyFont="1" applyBorder="1" applyAlignment="1" applyProtection="1">
      <alignment horizontal="right" vertical="center"/>
    </xf>
    <xf numFmtId="0" fontId="11" fillId="0" borderId="0" xfId="0" applyFont="1" applyBorder="1" applyAlignment="1" applyProtection="1">
      <alignment horizontal="right" vertical="center"/>
    </xf>
    <xf numFmtId="0" fontId="13" fillId="0" borderId="1" xfId="0" applyFont="1" applyBorder="1" applyAlignment="1" applyProtection="1">
      <alignment horizontal="right"/>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3" fillId="0" borderId="14" xfId="0" applyFont="1" applyBorder="1" applyAlignment="1">
      <alignment horizontal="right" vertical="center"/>
    </xf>
    <xf numFmtId="0" fontId="13" fillId="0" borderId="1" xfId="0" applyFont="1" applyFill="1" applyBorder="1" applyAlignment="1" applyProtection="1">
      <alignment horizontal="right"/>
      <protection locked="0"/>
    </xf>
    <xf numFmtId="0" fontId="13" fillId="0" borderId="0" xfId="0" applyFont="1" applyFill="1" applyBorder="1" applyAlignment="1">
      <alignment horizontal="right" vertical="center"/>
    </xf>
    <xf numFmtId="0" fontId="13" fillId="0" borderId="0" xfId="0" applyFont="1" applyBorder="1" applyAlignment="1">
      <alignment horizontal="right"/>
    </xf>
    <xf numFmtId="0" fontId="13" fillId="0" borderId="0" xfId="0" applyFont="1" applyAlignment="1">
      <alignment horizontal="right"/>
    </xf>
    <xf numFmtId="0" fontId="46" fillId="0" borderId="0" xfId="0" applyFont="1"/>
    <xf numFmtId="0" fontId="6" fillId="0" borderId="0" xfId="0" applyFont="1" applyFill="1" applyBorder="1" applyAlignment="1" applyProtection="1">
      <alignment horizontal="right" vertical="center"/>
    </xf>
    <xf numFmtId="0" fontId="1" fillId="5" borderId="0" xfId="0" applyFont="1" applyFill="1" applyBorder="1" applyAlignment="1" applyProtection="1">
      <alignment horizontal="right"/>
    </xf>
    <xf numFmtId="0" fontId="11" fillId="0" borderId="0" xfId="0" applyFont="1" applyFill="1" applyBorder="1" applyAlignment="1" applyProtection="1">
      <alignment horizontal="right" vertical="center"/>
    </xf>
    <xf numFmtId="0" fontId="11" fillId="7" borderId="0" xfId="0" applyFont="1" applyFill="1" applyBorder="1" applyAlignment="1" applyProtection="1">
      <alignment horizontal="right" vertical="center"/>
    </xf>
    <xf numFmtId="0" fontId="11" fillId="8" borderId="1" xfId="0" applyFont="1" applyFill="1" applyBorder="1" applyAlignment="1" applyProtection="1">
      <alignment horizontal="right" vertical="center"/>
      <protection locked="0"/>
    </xf>
    <xf numFmtId="0" fontId="15" fillId="2" borderId="0" xfId="0"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8" fillId="0" borderId="0" xfId="0" applyFont="1" applyBorder="1" applyAlignment="1" applyProtection="1">
      <alignment horizontal="left" vertical="center"/>
    </xf>
    <xf numFmtId="0" fontId="8" fillId="0" borderId="0" xfId="0" applyFont="1" applyFill="1" applyBorder="1" applyAlignment="1" applyProtection="1">
      <alignment horizontal="left" vertical="center"/>
    </xf>
    <xf numFmtId="17" fontId="0" fillId="0" borderId="0" xfId="0" quotePrefix="1" applyNumberFormat="1"/>
    <xf numFmtId="0" fontId="0" fillId="8" borderId="0" xfId="0" applyFill="1" applyProtection="1"/>
    <xf numFmtId="0" fontId="2" fillId="0" borderId="0" xfId="0" quotePrefix="1" applyFont="1" applyFill="1" applyBorder="1" applyAlignment="1" applyProtection="1">
      <alignment horizontal="left" vertical="center"/>
    </xf>
    <xf numFmtId="0" fontId="0" fillId="0" borderId="0" xfId="0" applyAlignment="1" applyProtection="1">
      <alignment horizontal="left"/>
    </xf>
    <xf numFmtId="0" fontId="0" fillId="0" borderId="0" xfId="0" applyBorder="1" applyAlignment="1" applyProtection="1">
      <alignment horizontal="left"/>
    </xf>
    <xf numFmtId="0" fontId="14" fillId="0" borderId="0" xfId="0" applyFont="1" applyFill="1" applyBorder="1" applyAlignment="1" applyProtection="1">
      <alignment horizontal="left" vertical="center"/>
      <protection locked="0"/>
    </xf>
    <xf numFmtId="0" fontId="14" fillId="8"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44" fontId="3" fillId="10" borderId="0" xfId="1" applyFont="1" applyFill="1" applyBorder="1" applyAlignment="1" applyProtection="1">
      <alignment horizontal="left" vertical="center"/>
    </xf>
    <xf numFmtId="44" fontId="3" fillId="0" borderId="0" xfId="1" applyFont="1" applyFill="1" applyBorder="1" applyAlignment="1" applyProtection="1">
      <alignment horizontal="left" vertical="center"/>
    </xf>
    <xf numFmtId="44" fontId="0" fillId="0" borderId="0" xfId="1" applyFont="1" applyAlignment="1" applyProtection="1">
      <alignment horizontal="left"/>
    </xf>
    <xf numFmtId="44" fontId="0" fillId="0" borderId="0" xfId="1" applyFont="1" applyBorder="1" applyAlignment="1" applyProtection="1">
      <alignment horizontal="left"/>
    </xf>
    <xf numFmtId="44" fontId="11" fillId="0" borderId="0" xfId="1" applyFont="1" applyFill="1" applyBorder="1" applyAlignment="1" applyProtection="1">
      <alignment horizontal="left" vertical="center"/>
    </xf>
    <xf numFmtId="44" fontId="11" fillId="0" borderId="0" xfId="1" applyFont="1" applyBorder="1" applyAlignment="1" applyProtection="1">
      <alignment horizontal="left" vertical="center"/>
    </xf>
    <xf numFmtId="44" fontId="11" fillId="7" borderId="0" xfId="1" applyFont="1" applyFill="1" applyBorder="1" applyAlignment="1" applyProtection="1">
      <alignment horizontal="left" vertical="center"/>
    </xf>
    <xf numFmtId="44" fontId="15" fillId="2" borderId="0" xfId="1" applyFont="1" applyFill="1" applyBorder="1" applyAlignment="1" applyProtection="1">
      <alignment horizontal="left" vertical="center"/>
    </xf>
    <xf numFmtId="44" fontId="15" fillId="0" borderId="0" xfId="1" applyFont="1" applyFill="1" applyBorder="1" applyAlignment="1" applyProtection="1">
      <alignment horizontal="left" vertical="center"/>
    </xf>
    <xf numFmtId="44" fontId="6" fillId="0" borderId="0" xfId="1" applyFont="1" applyFill="1" applyBorder="1" applyAlignment="1" applyProtection="1">
      <alignment horizontal="right" vertical="center"/>
    </xf>
    <xf numFmtId="0" fontId="9" fillId="11" borderId="0" xfId="0" applyNumberFormat="1" applyFont="1" applyFill="1" applyBorder="1" applyAlignment="1" applyProtection="1">
      <alignment horizontal="right" vertical="center"/>
    </xf>
    <xf numFmtId="0" fontId="8" fillId="0" borderId="0" xfId="0" applyFont="1" applyBorder="1" applyAlignment="1" applyProtection="1">
      <alignment horizontal="right" vertical="center"/>
    </xf>
    <xf numFmtId="44" fontId="0" fillId="0" borderId="0" xfId="1" applyFont="1" applyAlignment="1" applyProtection="1">
      <alignment horizontal="right"/>
    </xf>
    <xf numFmtId="44" fontId="19" fillId="0" borderId="0" xfId="1" applyFont="1" applyBorder="1" applyAlignment="1" applyProtection="1">
      <alignment horizontal="right" wrapText="1"/>
    </xf>
    <xf numFmtId="44" fontId="7" fillId="0" borderId="0" xfId="1" applyFont="1" applyFill="1" applyBorder="1" applyAlignment="1" applyProtection="1">
      <alignment horizontal="right" vertical="center"/>
    </xf>
    <xf numFmtId="0" fontId="3" fillId="11" borderId="0" xfId="0" applyFont="1" applyFill="1" applyBorder="1" applyAlignment="1" applyProtection="1">
      <alignment horizontal="right" vertical="center"/>
    </xf>
    <xf numFmtId="44" fontId="19" fillId="0" borderId="0" xfId="1" applyFont="1" applyBorder="1" applyAlignment="1" applyProtection="1">
      <alignment horizontal="right"/>
    </xf>
    <xf numFmtId="0" fontId="8" fillId="11" borderId="0" xfId="0" applyFont="1" applyFill="1" applyBorder="1" applyAlignment="1" applyProtection="1">
      <alignment horizontal="right" vertical="center"/>
    </xf>
    <xf numFmtId="44" fontId="0" fillId="0" borderId="0" xfId="1" applyFont="1" applyBorder="1" applyAlignment="1" applyProtection="1">
      <alignment horizontal="right"/>
    </xf>
    <xf numFmtId="0" fontId="13" fillId="0" borderId="0" xfId="0" applyFont="1" applyBorder="1" applyAlignment="1" applyProtection="1">
      <alignment horizontal="right"/>
    </xf>
    <xf numFmtId="7" fontId="14" fillId="8" borderId="0" xfId="1" applyNumberFormat="1" applyFont="1" applyFill="1" applyBorder="1" applyAlignment="1" applyProtection="1">
      <alignment horizontal="right" vertical="center"/>
      <protection locked="0"/>
    </xf>
    <xf numFmtId="7" fontId="14" fillId="0" borderId="0" xfId="1" applyNumberFormat="1" applyFont="1" applyFill="1" applyBorder="1" applyAlignment="1" applyProtection="1">
      <alignment horizontal="right" vertical="center"/>
      <protection locked="0"/>
    </xf>
    <xf numFmtId="7" fontId="15" fillId="2" borderId="0" xfId="1" applyNumberFormat="1" applyFont="1" applyFill="1" applyBorder="1" applyAlignment="1" applyProtection="1">
      <alignment horizontal="right" vertical="center"/>
    </xf>
    <xf numFmtId="0" fontId="10" fillId="6" borderId="0" xfId="0" applyFont="1" applyFill="1" applyBorder="1" applyAlignment="1" applyProtection="1">
      <alignment horizontal="left"/>
    </xf>
    <xf numFmtId="0" fontId="10" fillId="6" borderId="0" xfId="0" applyFont="1" applyFill="1" applyBorder="1" applyAlignment="1" applyProtection="1">
      <alignment horizontal="center"/>
    </xf>
    <xf numFmtId="0" fontId="10" fillId="6" borderId="0" xfId="0" applyFont="1" applyFill="1" applyBorder="1" applyAlignment="1" applyProtection="1">
      <alignment horizontal="right"/>
    </xf>
    <xf numFmtId="0" fontId="0" fillId="0" borderId="0" xfId="0" applyAlignment="1" applyProtection="1"/>
    <xf numFmtId="0" fontId="10" fillId="6" borderId="0" xfId="0" applyFont="1" applyFill="1" applyBorder="1" applyAlignment="1" applyProtection="1">
      <alignment horizontal="left" wrapText="1"/>
    </xf>
    <xf numFmtId="0" fontId="10" fillId="6" borderId="0" xfId="0" applyFont="1" applyFill="1" applyBorder="1" applyAlignment="1" applyProtection="1">
      <alignment horizontal="center" wrapText="1"/>
    </xf>
    <xf numFmtId="44" fontId="10" fillId="6" borderId="0" xfId="1" applyFont="1" applyFill="1" applyBorder="1" applyAlignment="1" applyProtection="1">
      <alignment horizontal="right"/>
    </xf>
    <xf numFmtId="44" fontId="10" fillId="6" borderId="0" xfId="1" applyFont="1" applyFill="1" applyBorder="1" applyAlignment="1" applyProtection="1">
      <alignment horizontal="right" wrapText="1"/>
    </xf>
    <xf numFmtId="0" fontId="11" fillId="0" borderId="0" xfId="0" applyFont="1" applyBorder="1" applyAlignment="1" applyProtection="1"/>
    <xf numFmtId="44" fontId="10" fillId="6" borderId="0" xfId="1" applyFont="1" applyFill="1" applyBorder="1" applyAlignment="1" applyProtection="1">
      <alignment horizontal="left" wrapText="1"/>
    </xf>
    <xf numFmtId="44" fontId="10" fillId="6" borderId="0" xfId="1" applyFont="1" applyFill="1" applyBorder="1" applyAlignment="1" applyProtection="1">
      <alignment horizontal="center" wrapText="1"/>
    </xf>
    <xf numFmtId="0" fontId="50" fillId="0" borderId="0" xfId="0" applyFont="1" applyFill="1" applyBorder="1" applyAlignment="1" applyProtection="1">
      <alignment vertical="center"/>
    </xf>
    <xf numFmtId="0" fontId="51" fillId="0" borderId="0" xfId="0" applyFont="1" applyFill="1" applyBorder="1" applyAlignment="1" applyProtection="1">
      <alignment horizontal="right" vertical="center"/>
    </xf>
    <xf numFmtId="0" fontId="50" fillId="0" borderId="0" xfId="0" applyFont="1" applyFill="1" applyBorder="1" applyAlignment="1" applyProtection="1">
      <alignment horizontal="left" vertical="center"/>
    </xf>
    <xf numFmtId="44" fontId="52" fillId="0" borderId="0" xfId="1" applyFont="1" applyFill="1" applyBorder="1" applyAlignment="1" applyProtection="1">
      <alignment horizontal="right" vertical="center"/>
    </xf>
    <xf numFmtId="0" fontId="52" fillId="0" borderId="0" xfId="0" applyFont="1" applyFill="1" applyBorder="1" applyAlignment="1" applyProtection="1">
      <alignment horizontal="center" vertical="center"/>
    </xf>
    <xf numFmtId="44" fontId="52" fillId="10" borderId="0" xfId="1" applyFont="1" applyFill="1" applyBorder="1" applyAlignment="1" applyProtection="1">
      <alignment horizontal="right" vertical="center"/>
    </xf>
    <xf numFmtId="44" fontId="52" fillId="10" borderId="0" xfId="1" applyFont="1" applyFill="1" applyBorder="1" applyAlignment="1" applyProtection="1">
      <alignment horizontal="left" vertical="center"/>
    </xf>
    <xf numFmtId="0" fontId="52" fillId="0" borderId="0" xfId="0" applyFont="1" applyBorder="1" applyAlignment="1" applyProtection="1">
      <alignment horizontal="center" vertical="center"/>
    </xf>
    <xf numFmtId="0" fontId="0" fillId="0" borderId="0" xfId="0" applyFont="1" applyBorder="1" applyAlignment="1" applyProtection="1">
      <alignment vertical="center"/>
    </xf>
    <xf numFmtId="14" fontId="50" fillId="0" borderId="0" xfId="0" quotePrefix="1" applyNumberFormat="1" applyFont="1" applyFill="1" applyBorder="1" applyAlignment="1" applyProtection="1">
      <alignment vertical="center"/>
    </xf>
    <xf numFmtId="17" fontId="50" fillId="0" borderId="0" xfId="0" quotePrefix="1" applyNumberFormat="1" applyFont="1" applyFill="1" applyBorder="1" applyAlignment="1" applyProtection="1">
      <alignment vertical="center"/>
    </xf>
    <xf numFmtId="17" fontId="50" fillId="0" borderId="0" xfId="0" quotePrefix="1" applyNumberFormat="1" applyFont="1" applyFill="1" applyBorder="1" applyAlignment="1" applyProtection="1">
      <alignment horizontal="right" vertical="center"/>
    </xf>
    <xf numFmtId="0" fontId="50" fillId="0" borderId="0" xfId="0" quotePrefix="1" applyFont="1" applyFill="1" applyBorder="1" applyAlignment="1" applyProtection="1">
      <alignment horizontal="left" vertical="center"/>
    </xf>
    <xf numFmtId="0" fontId="50" fillId="0" borderId="0" xfId="0" quotePrefix="1" applyFont="1" applyFill="1" applyBorder="1" applyAlignment="1" applyProtection="1">
      <alignment vertical="center"/>
    </xf>
    <xf numFmtId="44" fontId="51" fillId="0" borderId="0" xfId="1" applyFont="1" applyFill="1" applyBorder="1" applyAlignment="1" applyProtection="1">
      <alignment horizontal="right" vertical="center"/>
    </xf>
    <xf numFmtId="0" fontId="51" fillId="0" borderId="0" xfId="0" applyFont="1" applyFill="1" applyBorder="1" applyAlignment="1" applyProtection="1">
      <alignment horizontal="left" vertical="center"/>
    </xf>
    <xf numFmtId="44" fontId="52" fillId="0" borderId="0" xfId="1" applyFont="1" applyFill="1" applyBorder="1" applyAlignment="1" applyProtection="1">
      <alignment horizontal="left" vertical="center"/>
    </xf>
    <xf numFmtId="44" fontId="51" fillId="0" borderId="0" xfId="1" applyFont="1" applyFill="1" applyBorder="1" applyAlignment="1" applyProtection="1">
      <alignment horizontal="left" vertical="center"/>
    </xf>
    <xf numFmtId="0" fontId="53" fillId="0" borderId="0" xfId="0" applyFont="1" applyFill="1" applyBorder="1" applyAlignment="1" applyProtection="1">
      <alignment vertical="center"/>
    </xf>
    <xf numFmtId="44" fontId="53" fillId="0" borderId="0" xfId="1" applyFont="1" applyFill="1" applyBorder="1" applyAlignment="1" applyProtection="1">
      <alignment horizontal="right" vertical="center"/>
    </xf>
    <xf numFmtId="0" fontId="49" fillId="0" borderId="0" xfId="0" applyFont="1" applyBorder="1" applyAlignment="1" applyProtection="1">
      <alignment vertical="center"/>
    </xf>
    <xf numFmtId="0" fontId="54" fillId="11" borderId="0" xfId="0" applyNumberFormat="1" applyFont="1" applyFill="1" applyBorder="1" applyAlignment="1" applyProtection="1">
      <alignment vertical="center"/>
    </xf>
    <xf numFmtId="0" fontId="52" fillId="11" borderId="0" xfId="0" applyFont="1" applyFill="1" applyBorder="1" applyAlignment="1" applyProtection="1">
      <alignment horizontal="right" vertical="center"/>
    </xf>
    <xf numFmtId="0" fontId="49" fillId="0" borderId="0" xfId="0" applyFont="1" applyBorder="1" applyAlignment="1" applyProtection="1">
      <alignment horizontal="right" vertical="center"/>
    </xf>
    <xf numFmtId="0" fontId="0" fillId="0" borderId="0" xfId="0" applyFont="1" applyProtection="1"/>
    <xf numFmtId="0" fontId="0" fillId="0" borderId="0" xfId="0" applyFont="1" applyBorder="1" applyAlignment="1" applyProtection="1">
      <alignment horizontal="left"/>
    </xf>
    <xf numFmtId="0" fontId="0" fillId="0" borderId="0" xfId="0" applyFont="1" applyBorder="1" applyProtection="1"/>
    <xf numFmtId="0" fontId="55" fillId="0" borderId="0" xfId="0" applyFont="1" applyBorder="1" applyAlignment="1" applyProtection="1">
      <alignment vertical="center"/>
    </xf>
    <xf numFmtId="0" fontId="0" fillId="0" borderId="0" xfId="0" applyFont="1" applyAlignment="1" applyProtection="1"/>
    <xf numFmtId="0" fontId="55" fillId="0" borderId="0" xfId="0" applyFont="1" applyFill="1" applyBorder="1" applyAlignment="1" applyProtection="1">
      <alignment vertical="center"/>
    </xf>
    <xf numFmtId="0" fontId="0" fillId="0" borderId="0" xfId="0" applyFont="1" applyFill="1" applyProtection="1"/>
    <xf numFmtId="0" fontId="26" fillId="0" borderId="0" xfId="0" applyFont="1" applyBorder="1" applyAlignment="1" applyProtection="1">
      <alignment vertical="center"/>
    </xf>
    <xf numFmtId="0" fontId="56" fillId="0" borderId="0" xfId="0" applyFont="1" applyFill="1" applyBorder="1" applyAlignment="1" applyProtection="1">
      <alignment vertical="center"/>
    </xf>
    <xf numFmtId="0" fontId="56" fillId="0" borderId="0" xfId="0" applyFont="1" applyFill="1" applyBorder="1" applyAlignment="1" applyProtection="1">
      <alignment horizontal="right" vertical="center"/>
    </xf>
    <xf numFmtId="0" fontId="56" fillId="0" borderId="0" xfId="0" applyFont="1" applyFill="1" applyBorder="1" applyAlignment="1" applyProtection="1">
      <alignment horizontal="center" vertical="center"/>
    </xf>
    <xf numFmtId="0" fontId="56" fillId="0" borderId="0" xfId="0" applyFont="1" applyFill="1" applyBorder="1" applyAlignment="1" applyProtection="1">
      <alignment horizontal="left" vertical="center"/>
    </xf>
    <xf numFmtId="44" fontId="56" fillId="0" borderId="0" xfId="1" applyFont="1" applyFill="1" applyBorder="1" applyAlignment="1" applyProtection="1">
      <alignment horizontal="right" vertical="center"/>
    </xf>
    <xf numFmtId="8" fontId="56" fillId="0" borderId="0" xfId="0" applyNumberFormat="1" applyFont="1" applyFill="1" applyBorder="1" applyAlignment="1" applyProtection="1">
      <alignment horizontal="right" vertical="center"/>
    </xf>
    <xf numFmtId="44" fontId="56" fillId="0" borderId="0" xfId="1" applyFont="1" applyFill="1" applyBorder="1" applyAlignment="1" applyProtection="1">
      <alignment horizontal="left" vertical="center"/>
    </xf>
    <xf numFmtId="0" fontId="0" fillId="0" borderId="0" xfId="0" applyFont="1" applyBorder="1" applyAlignment="1" applyProtection="1">
      <alignment horizontal="right"/>
    </xf>
    <xf numFmtId="0" fontId="0" fillId="0" borderId="0" xfId="0" applyFont="1" applyAlignment="1" applyProtection="1">
      <alignment horizontal="left"/>
    </xf>
    <xf numFmtId="0" fontId="57" fillId="0" borderId="0" xfId="0" applyFont="1" applyBorder="1" applyAlignment="1" applyProtection="1">
      <alignment vertical="center"/>
    </xf>
    <xf numFmtId="0" fontId="58" fillId="6" borderId="0" xfId="0" applyFont="1" applyFill="1" applyBorder="1" applyAlignment="1" applyProtection="1">
      <alignment horizontal="center"/>
    </xf>
    <xf numFmtId="0" fontId="58" fillId="6" borderId="0" xfId="0" applyFont="1" applyFill="1" applyBorder="1" applyAlignment="1" applyProtection="1">
      <alignment horizontal="right"/>
    </xf>
    <xf numFmtId="0" fontId="58" fillId="6" borderId="0" xfId="0" applyFont="1" applyFill="1" applyBorder="1" applyAlignment="1" applyProtection="1">
      <alignment horizontal="left" wrapText="1"/>
    </xf>
    <xf numFmtId="0" fontId="58" fillId="6" borderId="0" xfId="0" applyFont="1" applyFill="1" applyBorder="1" applyAlignment="1" applyProtection="1">
      <alignment horizontal="center" wrapText="1"/>
    </xf>
    <xf numFmtId="44" fontId="58" fillId="6" borderId="0" xfId="1" applyFont="1" applyFill="1" applyBorder="1" applyAlignment="1" applyProtection="1">
      <alignment horizontal="right"/>
    </xf>
    <xf numFmtId="44" fontId="58" fillId="6" borderId="0" xfId="1" applyFont="1" applyFill="1" applyBorder="1" applyAlignment="1" applyProtection="1">
      <alignment horizontal="right" wrapText="1"/>
    </xf>
    <xf numFmtId="0" fontId="57" fillId="0" borderId="0" xfId="0" applyFont="1" applyBorder="1" applyAlignment="1" applyProtection="1"/>
    <xf numFmtId="44" fontId="58" fillId="6" borderId="0" xfId="1" applyFont="1" applyFill="1" applyBorder="1" applyAlignment="1" applyProtection="1">
      <alignment horizontal="left" wrapText="1"/>
    </xf>
    <xf numFmtId="44" fontId="58" fillId="6" borderId="0" xfId="1" applyFont="1" applyFill="1" applyBorder="1" applyAlignment="1" applyProtection="1">
      <alignment horizontal="center" wrapText="1"/>
    </xf>
    <xf numFmtId="0" fontId="57" fillId="0" borderId="0" xfId="0" applyFont="1" applyFill="1" applyBorder="1" applyAlignment="1" applyProtection="1">
      <alignment vertical="center"/>
    </xf>
    <xf numFmtId="0" fontId="57" fillId="0" borderId="0" xfId="0" applyFont="1" applyFill="1" applyBorder="1" applyAlignment="1" applyProtection="1">
      <alignment horizontal="left" vertical="center"/>
    </xf>
    <xf numFmtId="0" fontId="57" fillId="0" borderId="0" xfId="0" applyFont="1" applyFill="1" applyBorder="1" applyAlignment="1" applyProtection="1">
      <alignment horizontal="right" vertical="center"/>
    </xf>
    <xf numFmtId="0" fontId="58" fillId="7" borderId="0" xfId="0" applyFont="1" applyFill="1" applyBorder="1" applyAlignment="1" applyProtection="1">
      <alignment vertical="center"/>
    </xf>
    <xf numFmtId="0" fontId="57" fillId="7" borderId="0" xfId="0" applyFont="1" applyFill="1" applyBorder="1" applyAlignment="1" applyProtection="1">
      <alignment horizontal="right" vertical="center"/>
    </xf>
    <xf numFmtId="0" fontId="57" fillId="7" borderId="0" xfId="0" applyFont="1" applyFill="1" applyBorder="1" applyAlignment="1" applyProtection="1">
      <alignment horizontal="center" vertical="center"/>
    </xf>
    <xf numFmtId="0" fontId="57" fillId="7" borderId="0" xfId="0" applyFont="1" applyFill="1" applyBorder="1" applyAlignment="1" applyProtection="1">
      <alignment horizontal="left" vertical="center"/>
    </xf>
    <xf numFmtId="0" fontId="57" fillId="7" borderId="0" xfId="0" applyFont="1" applyFill="1" applyBorder="1" applyAlignment="1" applyProtection="1">
      <alignment vertical="center"/>
    </xf>
    <xf numFmtId="44" fontId="57" fillId="7" borderId="0" xfId="1" applyFont="1" applyFill="1" applyBorder="1" applyAlignment="1" applyProtection="1">
      <alignment horizontal="right" vertical="center"/>
    </xf>
    <xf numFmtId="44" fontId="57" fillId="7" borderId="0" xfId="1" applyFont="1" applyFill="1" applyBorder="1" applyAlignment="1" applyProtection="1">
      <alignment vertical="center"/>
    </xf>
    <xf numFmtId="44" fontId="57" fillId="7" borderId="0" xfId="1"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42" fillId="0" borderId="0" xfId="0" applyFont="1" applyFill="1" applyBorder="1" applyAlignment="1" applyProtection="1">
      <alignment horizontal="left" vertical="center"/>
      <protection locked="0"/>
    </xf>
    <xf numFmtId="0" fontId="42" fillId="0" borderId="0" xfId="0" applyFont="1" applyFill="1" applyBorder="1" applyAlignment="1" applyProtection="1">
      <alignment vertical="center"/>
      <protection locked="0"/>
    </xf>
    <xf numFmtId="44" fontId="42" fillId="0" borderId="0" xfId="1" applyFont="1" applyFill="1" applyBorder="1" applyAlignment="1" applyProtection="1">
      <alignment horizontal="right" vertical="center"/>
      <protection locked="0"/>
    </xf>
    <xf numFmtId="8" fontId="42" fillId="0" borderId="0" xfId="0" applyNumberFormat="1" applyFont="1" applyFill="1" applyBorder="1" applyAlignment="1" applyProtection="1">
      <alignment horizontal="right" vertical="center"/>
      <protection locked="0"/>
    </xf>
    <xf numFmtId="44" fontId="57" fillId="0" borderId="0" xfId="1" applyFont="1" applyFill="1" applyBorder="1" applyAlignment="1" applyProtection="1">
      <alignment horizontal="right" vertical="center"/>
    </xf>
    <xf numFmtId="44" fontId="57" fillId="0" borderId="0" xfId="1" applyFont="1" applyFill="1" applyBorder="1" applyAlignment="1" applyProtection="1">
      <alignment horizontal="left" vertical="center"/>
    </xf>
    <xf numFmtId="0" fontId="57" fillId="0" borderId="0" xfId="0" applyFont="1" applyBorder="1" applyAlignment="1" applyProtection="1">
      <alignment horizontal="right" vertical="center"/>
    </xf>
    <xf numFmtId="0" fontId="57" fillId="0" borderId="0" xfId="0" applyFont="1" applyBorder="1" applyAlignment="1" applyProtection="1">
      <alignment horizontal="center" vertical="center"/>
    </xf>
    <xf numFmtId="0" fontId="42" fillId="8" borderId="0" xfId="0" applyFont="1" applyFill="1" applyBorder="1" applyAlignment="1" applyProtection="1">
      <alignment horizontal="left" vertical="center"/>
      <protection locked="0"/>
    </xf>
    <xf numFmtId="7" fontId="42" fillId="8" borderId="0" xfId="1" applyNumberFormat="1" applyFont="1" applyFill="1" applyBorder="1" applyAlignment="1" applyProtection="1">
      <alignment horizontal="right" vertical="center"/>
      <protection locked="0"/>
    </xf>
    <xf numFmtId="7" fontId="42" fillId="0" borderId="0" xfId="1" applyNumberFormat="1" applyFont="1" applyFill="1" applyBorder="1" applyAlignment="1" applyProtection="1">
      <alignment horizontal="right" vertical="center"/>
      <protection locked="0"/>
    </xf>
    <xf numFmtId="44" fontId="57" fillId="0" borderId="0" xfId="1" applyFont="1" applyBorder="1" applyAlignment="1" applyProtection="1">
      <alignment horizontal="right" vertical="center"/>
    </xf>
    <xf numFmtId="0" fontId="59" fillId="0" borderId="0" xfId="0" applyFont="1"/>
    <xf numFmtId="0" fontId="58" fillId="0" borderId="0" xfId="0" applyFont="1" applyBorder="1" applyAlignment="1" applyProtection="1">
      <alignment vertical="center"/>
    </xf>
    <xf numFmtId="44" fontId="57" fillId="0" borderId="0" xfId="1" applyFont="1" applyBorder="1" applyAlignment="1" applyProtection="1">
      <alignment horizontal="left" vertical="center"/>
    </xf>
    <xf numFmtId="0" fontId="1" fillId="2" borderId="0" xfId="0" applyFont="1" applyFill="1" applyBorder="1" applyAlignment="1" applyProtection="1">
      <alignment vertical="center"/>
    </xf>
    <xf numFmtId="0" fontId="1" fillId="2" borderId="0" xfId="0" applyFont="1" applyFill="1" applyBorder="1" applyAlignment="1" applyProtection="1">
      <alignment horizontal="right" vertic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left" vertical="center"/>
    </xf>
    <xf numFmtId="44" fontId="1" fillId="2" borderId="0" xfId="1" applyFont="1" applyFill="1" applyBorder="1" applyAlignment="1" applyProtection="1">
      <alignment horizontal="right" vertical="center"/>
    </xf>
    <xf numFmtId="8" fontId="1" fillId="2" borderId="0" xfId="0" applyNumberFormat="1" applyFont="1" applyFill="1" applyBorder="1" applyAlignment="1" applyProtection="1">
      <alignment horizontal="right" vertical="center"/>
    </xf>
    <xf numFmtId="7" fontId="1" fillId="2" borderId="0" xfId="1" applyNumberFormat="1" applyFont="1" applyFill="1" applyBorder="1" applyAlignment="1" applyProtection="1">
      <alignment horizontal="right" vertical="center"/>
    </xf>
    <xf numFmtId="44" fontId="1" fillId="2" borderId="0" xfId="1" applyFont="1" applyFill="1" applyBorder="1" applyAlignment="1" applyProtection="1">
      <alignment horizontal="left" vertical="center"/>
    </xf>
    <xf numFmtId="0" fontId="0" fillId="7" borderId="0" xfId="0" applyFont="1" applyFill="1" applyBorder="1" applyAlignment="1" applyProtection="1">
      <alignment horizontal="right"/>
    </xf>
    <xf numFmtId="0" fontId="0" fillId="7" borderId="0" xfId="0" applyFont="1" applyFill="1" applyBorder="1" applyProtection="1"/>
    <xf numFmtId="0" fontId="1" fillId="0" borderId="0" xfId="0" applyFont="1" applyFill="1" applyBorder="1" applyAlignment="1" applyProtection="1">
      <alignment vertical="center"/>
    </xf>
    <xf numFmtId="0" fontId="1" fillId="0" borderId="0" xfId="0" applyFont="1" applyFill="1" applyBorder="1" applyAlignment="1" applyProtection="1">
      <alignment horizontal="righ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44" fontId="1" fillId="0" borderId="0" xfId="1" applyFont="1" applyFill="1" applyBorder="1" applyAlignment="1" applyProtection="1">
      <alignment horizontal="right" vertical="center"/>
    </xf>
    <xf numFmtId="8" fontId="1" fillId="0" borderId="0" xfId="0" applyNumberFormat="1" applyFont="1" applyFill="1" applyBorder="1" applyAlignment="1" applyProtection="1">
      <alignment horizontal="right" vertical="center"/>
    </xf>
    <xf numFmtId="44" fontId="1" fillId="0" borderId="0" xfId="1" applyFont="1" applyFill="1" applyBorder="1" applyAlignment="1" applyProtection="1">
      <alignment horizontal="left" vertical="center"/>
    </xf>
    <xf numFmtId="0" fontId="13" fillId="12" borderId="0" xfId="0" applyFont="1" applyFill="1"/>
    <xf numFmtId="0" fontId="13" fillId="12" borderId="0" xfId="0" applyFont="1" applyFill="1" applyAlignment="1">
      <alignment horizontal="right"/>
    </xf>
    <xf numFmtId="44" fontId="13" fillId="12" borderId="0" xfId="1" applyFont="1" applyFill="1"/>
    <xf numFmtId="0" fontId="0" fillId="0" borderId="0" xfId="0" applyAlignment="1" applyProtection="1">
      <alignment wrapText="1"/>
    </xf>
    <xf numFmtId="0" fontId="0" fillId="0" borderId="0" xfId="0" applyBorder="1" applyAlignment="1" applyProtection="1">
      <alignment horizontal="right" wrapText="1"/>
    </xf>
    <xf numFmtId="0" fontId="0" fillId="0" borderId="0" xfId="0" applyBorder="1" applyAlignment="1" applyProtection="1">
      <alignment wrapText="1"/>
    </xf>
    <xf numFmtId="0" fontId="0" fillId="0" borderId="0" xfId="0" applyBorder="1" applyAlignment="1" applyProtection="1">
      <alignment horizontal="left" wrapText="1"/>
    </xf>
    <xf numFmtId="44" fontId="0" fillId="0" borderId="0" xfId="1" applyFont="1" applyBorder="1" applyAlignment="1" applyProtection="1">
      <alignment horizontal="right" wrapText="1"/>
    </xf>
    <xf numFmtId="44" fontId="0" fillId="0" borderId="0" xfId="1" applyFont="1" applyAlignment="1" applyProtection="1">
      <alignment wrapText="1"/>
    </xf>
    <xf numFmtId="44" fontId="0" fillId="0" borderId="0" xfId="1" applyFont="1" applyAlignment="1" applyProtection="1">
      <alignment horizontal="left" wrapText="1"/>
    </xf>
    <xf numFmtId="44" fontId="0" fillId="0" borderId="0" xfId="1" applyFont="1" applyAlignment="1" applyProtection="1">
      <alignment horizontal="right" wrapText="1"/>
    </xf>
    <xf numFmtId="0" fontId="15" fillId="5" borderId="7" xfId="0" applyFont="1" applyFill="1" applyBorder="1" applyAlignment="1" applyProtection="1">
      <alignment horizontal="center"/>
    </xf>
    <xf numFmtId="0" fontId="15" fillId="5" borderId="0" xfId="0" applyFont="1" applyFill="1" applyBorder="1" applyAlignment="1" applyProtection="1">
      <alignment horizontal="center"/>
    </xf>
    <xf numFmtId="0" fontId="15" fillId="5" borderId="8" xfId="0" applyFont="1" applyFill="1" applyBorder="1" applyAlignment="1" applyProtection="1">
      <alignment horizontal="center"/>
    </xf>
    <xf numFmtId="0" fontId="15" fillId="5" borderId="7" xfId="0" applyFont="1" applyFill="1" applyBorder="1" applyAlignment="1" applyProtection="1">
      <alignment horizontal="center"/>
    </xf>
    <xf numFmtId="0" fontId="15" fillId="5" borderId="0" xfId="0" applyFont="1" applyFill="1" applyBorder="1" applyAlignment="1" applyProtection="1">
      <alignment horizontal="center"/>
    </xf>
    <xf numFmtId="0" fontId="15" fillId="5" borderId="8" xfId="0" applyFont="1" applyFill="1" applyBorder="1" applyAlignment="1" applyProtection="1">
      <alignment horizontal="center"/>
    </xf>
    <xf numFmtId="0" fontId="0" fillId="0" borderId="0" xfId="0" applyFont="1" applyAlignment="1" applyProtection="1">
      <alignment wrapText="1"/>
    </xf>
    <xf numFmtId="0" fontId="0" fillId="0" borderId="0" xfId="0" applyFont="1" applyBorder="1" applyAlignment="1" applyProtection="1">
      <alignment horizontal="right" wrapText="1"/>
    </xf>
    <xf numFmtId="0" fontId="0" fillId="0" borderId="0" xfId="0" applyFont="1" applyBorder="1" applyAlignment="1" applyProtection="1">
      <alignment wrapText="1"/>
    </xf>
    <xf numFmtId="0" fontId="0" fillId="0" borderId="0" xfId="0" applyFont="1" applyBorder="1" applyAlignment="1" applyProtection="1">
      <alignment horizontal="left" wrapText="1"/>
    </xf>
    <xf numFmtId="0" fontId="15" fillId="5" borderId="7" xfId="0" applyFont="1" applyFill="1" applyBorder="1" applyAlignment="1" applyProtection="1">
      <alignment horizontal="center"/>
    </xf>
    <xf numFmtId="0" fontId="15" fillId="5" borderId="0" xfId="0" applyFont="1" applyFill="1" applyBorder="1" applyAlignment="1" applyProtection="1">
      <alignment horizontal="center"/>
    </xf>
    <xf numFmtId="0" fontId="15" fillId="5" borderId="8" xfId="0" applyFont="1" applyFill="1" applyBorder="1" applyAlignment="1" applyProtection="1">
      <alignment horizontal="center"/>
    </xf>
    <xf numFmtId="44" fontId="13" fillId="0" borderId="21" xfId="1" applyFont="1" applyBorder="1" applyAlignment="1">
      <alignment horizontal="left" vertical="center"/>
    </xf>
    <xf numFmtId="0" fontId="13" fillId="0" borderId="1" xfId="0" applyFont="1" applyFill="1" applyBorder="1" applyAlignment="1" applyProtection="1">
      <alignment horizontal="right" vertical="center"/>
      <protection locked="0"/>
    </xf>
    <xf numFmtId="0" fontId="13" fillId="0" borderId="0" xfId="0" applyFont="1" applyFill="1" applyBorder="1" applyAlignment="1" applyProtection="1">
      <alignment horizontal="right" vertical="center"/>
      <protection locked="0"/>
    </xf>
    <xf numFmtId="0" fontId="38" fillId="5" borderId="8" xfId="0" applyFont="1" applyFill="1" applyBorder="1" applyAlignment="1" applyProtection="1">
      <alignment wrapText="1"/>
    </xf>
    <xf numFmtId="0" fontId="37" fillId="6" borderId="7" xfId="0" applyFont="1" applyFill="1" applyBorder="1" applyAlignment="1" applyProtection="1">
      <alignment horizontal="center" vertical="center"/>
    </xf>
    <xf numFmtId="0" fontId="37" fillId="6" borderId="8"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37" fillId="9" borderId="8" xfId="0" applyFont="1" applyFill="1" applyBorder="1" applyAlignment="1" applyProtection="1">
      <alignment horizontal="center" vertical="center"/>
    </xf>
    <xf numFmtId="0" fontId="17" fillId="8" borderId="9" xfId="0" applyFont="1" applyFill="1" applyBorder="1" applyAlignment="1" applyProtection="1">
      <alignment vertical="center" wrapText="1"/>
      <protection locked="0"/>
    </xf>
    <xf numFmtId="0" fontId="17" fillId="0" borderId="8" xfId="0" applyFont="1" applyBorder="1"/>
    <xf numFmtId="0" fontId="37" fillId="0" borderId="9"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7" fillId="0" borderId="7" xfId="0" applyFont="1" applyBorder="1" applyAlignment="1">
      <alignment vertical="center"/>
    </xf>
    <xf numFmtId="0" fontId="17" fillId="0" borderId="8" xfId="0" applyFont="1" applyFill="1" applyBorder="1"/>
    <xf numFmtId="0" fontId="37" fillId="0" borderId="10" xfId="0" applyFont="1" applyFill="1" applyBorder="1" applyAlignment="1" applyProtection="1">
      <alignment horizontal="center" vertical="center"/>
    </xf>
    <xf numFmtId="0" fontId="15" fillId="5" borderId="7" xfId="0" applyFont="1" applyFill="1" applyBorder="1" applyAlignment="1" applyProtection="1">
      <alignment horizontal="left"/>
    </xf>
    <xf numFmtId="0" fontId="10" fillId="6" borderId="7" xfId="0" applyFont="1" applyFill="1" applyBorder="1" applyAlignment="1" applyProtection="1">
      <alignment horizontal="left" vertical="center"/>
    </xf>
    <xf numFmtId="0" fontId="10" fillId="0" borderId="7" xfId="0" applyFont="1" applyFill="1" applyBorder="1" applyAlignment="1" applyProtection="1">
      <alignment horizontal="left" vertical="center"/>
    </xf>
    <xf numFmtId="0" fontId="13" fillId="0" borderId="20" xfId="0" applyFont="1" applyFill="1" applyBorder="1" applyAlignment="1">
      <alignment horizontal="left" vertical="center" wrapText="1"/>
    </xf>
    <xf numFmtId="0" fontId="10" fillId="0" borderId="9" xfId="0" applyFont="1" applyFill="1" applyBorder="1" applyAlignment="1" applyProtection="1">
      <alignment horizontal="left" vertical="center"/>
    </xf>
    <xf numFmtId="0" fontId="13" fillId="0" borderId="9"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1" fillId="0" borderId="7" xfId="0" applyFont="1" applyBorder="1" applyAlignment="1">
      <alignment horizontal="left" vertical="center"/>
    </xf>
    <xf numFmtId="0" fontId="10" fillId="0" borderId="7" xfId="0" applyFont="1" applyBorder="1" applyAlignment="1">
      <alignment horizontal="left" vertical="center"/>
    </xf>
    <xf numFmtId="0" fontId="15" fillId="5" borderId="22" xfId="0" applyFont="1" applyFill="1" applyBorder="1" applyAlignment="1" applyProtection="1">
      <alignment horizontal="left"/>
    </xf>
    <xf numFmtId="0" fontId="10" fillId="6" borderId="22" xfId="0" applyFont="1" applyFill="1" applyBorder="1" applyAlignment="1" applyProtection="1">
      <alignment horizontal="left" vertical="center"/>
    </xf>
    <xf numFmtId="0" fontId="13" fillId="9" borderId="9" xfId="0" applyFont="1" applyFill="1" applyBorder="1" applyAlignment="1" applyProtection="1">
      <alignment horizontal="left" vertical="center"/>
    </xf>
    <xf numFmtId="0" fontId="10" fillId="9" borderId="9" xfId="0" applyFont="1" applyFill="1" applyBorder="1" applyAlignment="1" applyProtection="1">
      <alignment horizontal="left" vertical="center"/>
    </xf>
    <xf numFmtId="0" fontId="13" fillId="0" borderId="9" xfId="0" applyFont="1" applyFill="1" applyBorder="1" applyAlignment="1" applyProtection="1">
      <alignment horizontal="left" vertical="center"/>
      <protection locked="0"/>
    </xf>
    <xf numFmtId="0" fontId="10" fillId="0" borderId="9" xfId="0" applyFont="1" applyFill="1" applyBorder="1" applyAlignment="1" applyProtection="1">
      <alignment horizontal="left" vertical="center"/>
      <protection locked="0"/>
    </xf>
    <xf numFmtId="0" fontId="22" fillId="0" borderId="9" xfId="0" applyFont="1" applyFill="1" applyBorder="1" applyAlignment="1" applyProtection="1">
      <alignment horizontal="left" vertical="center"/>
      <protection locked="0"/>
    </xf>
    <xf numFmtId="0" fontId="13" fillId="0" borderId="20" xfId="0" applyFont="1" applyBorder="1" applyAlignment="1">
      <alignment horizontal="left" wrapText="1"/>
    </xf>
    <xf numFmtId="0" fontId="13" fillId="0" borderId="9" xfId="0" applyFont="1" applyBorder="1" applyAlignment="1">
      <alignment horizontal="left" wrapText="1"/>
    </xf>
    <xf numFmtId="0" fontId="13" fillId="0" borderId="9" xfId="0" applyFont="1" applyFill="1" applyBorder="1" applyAlignment="1">
      <alignment horizontal="left" wrapText="1"/>
    </xf>
    <xf numFmtId="0" fontId="10" fillId="0" borderId="9" xfId="0" applyFont="1" applyBorder="1" applyAlignment="1">
      <alignment horizontal="left" vertical="center"/>
    </xf>
    <xf numFmtId="0" fontId="13" fillId="0" borderId="20" xfId="0" applyFont="1" applyBorder="1" applyAlignment="1">
      <alignment horizontal="left" vertical="center"/>
    </xf>
    <xf numFmtId="0" fontId="11" fillId="0" borderId="9" xfId="0" applyFont="1" applyBorder="1" applyAlignment="1" applyProtection="1">
      <alignment horizontal="left" vertical="center"/>
    </xf>
    <xf numFmtId="0" fontId="13" fillId="0" borderId="9" xfId="0" applyFont="1" applyBorder="1" applyAlignment="1">
      <alignment horizontal="left" vertical="center" wrapText="1"/>
    </xf>
    <xf numFmtId="0" fontId="13" fillId="0" borderId="20" xfId="0" applyFont="1" applyBorder="1" applyAlignment="1">
      <alignment horizontal="left" vertical="center" wrapText="1"/>
    </xf>
    <xf numFmtId="0" fontId="13" fillId="0" borderId="9" xfId="0" applyFont="1" applyBorder="1" applyAlignment="1">
      <alignment horizontal="left" vertical="center"/>
    </xf>
    <xf numFmtId="0" fontId="15" fillId="5" borderId="7" xfId="0" applyFont="1" applyFill="1" applyBorder="1" applyAlignment="1" applyProtection="1">
      <alignment horizontal="left" wrapText="1"/>
    </xf>
    <xf numFmtId="0" fontId="13" fillId="0" borderId="20" xfId="0" applyFont="1" applyFill="1" applyBorder="1" applyAlignment="1" applyProtection="1">
      <alignment horizontal="left" vertical="center"/>
      <protection locked="0"/>
    </xf>
    <xf numFmtId="0" fontId="11" fillId="0" borderId="9"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13" fillId="0" borderId="7" xfId="0" applyFont="1" applyFill="1" applyBorder="1" applyAlignment="1" applyProtection="1">
      <alignment horizontal="left" vertical="center"/>
      <protection locked="0"/>
    </xf>
    <xf numFmtId="0" fontId="13" fillId="0" borderId="7" xfId="0" applyFont="1" applyBorder="1" applyAlignment="1">
      <alignment horizontal="left"/>
    </xf>
    <xf numFmtId="0" fontId="15" fillId="12" borderId="7" xfId="0" applyFont="1" applyFill="1" applyBorder="1" applyAlignment="1">
      <alignment horizontal="left"/>
    </xf>
    <xf numFmtId="0" fontId="13" fillId="0" borderId="9" xfId="0" applyFont="1" applyBorder="1" applyAlignment="1">
      <alignment horizontal="left"/>
    </xf>
    <xf numFmtId="0" fontId="22" fillId="0" borderId="9" xfId="0" applyFont="1" applyBorder="1" applyAlignment="1">
      <alignment horizontal="left"/>
    </xf>
    <xf numFmtId="0" fontId="13" fillId="0" borderId="21" xfId="0" applyFont="1" applyBorder="1" applyAlignment="1">
      <alignment horizontal="left"/>
    </xf>
    <xf numFmtId="0" fontId="10" fillId="7" borderId="7" xfId="0" applyFont="1" applyFill="1" applyBorder="1" applyAlignment="1" applyProtection="1">
      <alignment horizontal="left" vertical="center"/>
    </xf>
    <xf numFmtId="0" fontId="11" fillId="0" borderId="7" xfId="0" applyFont="1" applyFill="1" applyBorder="1" applyAlignment="1" applyProtection="1">
      <alignment vertical="center"/>
    </xf>
    <xf numFmtId="0" fontId="11" fillId="0" borderId="20" xfId="0" applyFont="1" applyBorder="1" applyAlignment="1" applyProtection="1">
      <alignment vertical="center"/>
    </xf>
    <xf numFmtId="0" fontId="11" fillId="0" borderId="9" xfId="0" applyFont="1" applyFill="1" applyBorder="1" applyAlignment="1" applyProtection="1">
      <alignment vertical="center"/>
    </xf>
    <xf numFmtId="0" fontId="11" fillId="0" borderId="9" xfId="0" applyFont="1" applyBorder="1" applyAlignment="1" applyProtection="1">
      <alignment vertical="center"/>
    </xf>
    <xf numFmtId="0" fontId="11" fillId="0" borderId="7" xfId="0" applyFont="1" applyBorder="1" applyAlignment="1" applyProtection="1">
      <alignment vertical="center"/>
    </xf>
    <xf numFmtId="0" fontId="10" fillId="7" borderId="7" xfId="0" applyFont="1" applyFill="1" applyBorder="1" applyAlignment="1" applyProtection="1">
      <alignment vertical="center"/>
    </xf>
    <xf numFmtId="0" fontId="13" fillId="0" borderId="9" xfId="0" applyFont="1" applyBorder="1" applyAlignment="1" applyProtection="1">
      <alignment vertical="center"/>
    </xf>
    <xf numFmtId="0" fontId="58" fillId="7" borderId="7" xfId="0" applyFont="1" applyFill="1" applyBorder="1" applyAlignment="1" applyProtection="1">
      <alignment horizontal="left" vertical="center"/>
    </xf>
    <xf numFmtId="0" fontId="57" fillId="0" borderId="7" xfId="0" applyFont="1" applyFill="1" applyBorder="1" applyAlignment="1" applyProtection="1">
      <alignment vertical="center"/>
    </xf>
    <xf numFmtId="0" fontId="1" fillId="5" borderId="7" xfId="0" applyFont="1" applyFill="1" applyBorder="1" applyAlignment="1" applyProtection="1">
      <alignment horizontal="left"/>
    </xf>
    <xf numFmtId="0" fontId="58" fillId="6" borderId="7" xfId="0" applyFont="1" applyFill="1" applyBorder="1" applyAlignment="1" applyProtection="1">
      <alignment horizontal="left"/>
    </xf>
    <xf numFmtId="14" fontId="6" fillId="0" borderId="0" xfId="0" quotePrefix="1" applyNumberFormat="1" applyFont="1" applyFill="1" applyBorder="1" applyAlignment="1" applyProtection="1">
      <alignment vertical="center"/>
    </xf>
    <xf numFmtId="0" fontId="61" fillId="0" borderId="0" xfId="0" applyFont="1" applyFill="1" applyBorder="1" applyAlignment="1" applyProtection="1">
      <alignment vertical="center"/>
    </xf>
    <xf numFmtId="0" fontId="61" fillId="0" borderId="0" xfId="0" applyFont="1" applyFill="1" applyBorder="1" applyAlignment="1" applyProtection="1">
      <alignment horizontal="right" vertical="center"/>
    </xf>
    <xf numFmtId="0" fontId="61" fillId="0" borderId="0" xfId="0" applyFont="1" applyFill="1" applyBorder="1" applyAlignment="1" applyProtection="1">
      <alignment horizontal="left" vertical="center"/>
    </xf>
    <xf numFmtId="44" fontId="5" fillId="0" borderId="0" xfId="1"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44" fontId="5" fillId="0" borderId="0" xfId="1" applyFont="1" applyFill="1" applyBorder="1" applyAlignment="1" applyProtection="1">
      <alignment vertical="center"/>
    </xf>
    <xf numFmtId="44" fontId="5" fillId="0" borderId="0" xfId="1" applyFont="1" applyFill="1" applyBorder="1" applyAlignment="1" applyProtection="1">
      <alignment horizontal="left" vertical="center"/>
    </xf>
    <xf numFmtId="0" fontId="62" fillId="0" borderId="0" xfId="0" applyFont="1" applyBorder="1" applyAlignment="1" applyProtection="1">
      <alignment vertical="center"/>
    </xf>
    <xf numFmtId="0" fontId="62" fillId="11" borderId="0" xfId="0" applyFont="1" applyFill="1" applyBorder="1" applyAlignment="1" applyProtection="1">
      <alignment horizontal="left" vertical="center"/>
    </xf>
    <xf numFmtId="0" fontId="62" fillId="11" borderId="0" xfId="0" applyFont="1" applyFill="1" applyBorder="1" applyAlignment="1" applyProtection="1">
      <alignment horizontal="right" vertical="center"/>
    </xf>
    <xf numFmtId="0" fontId="63" fillId="11" borderId="0" xfId="0" applyNumberFormat="1" applyFont="1" applyFill="1" applyBorder="1" applyAlignment="1" applyProtection="1">
      <alignment horizontal="right" vertical="center"/>
    </xf>
    <xf numFmtId="0" fontId="62" fillId="0" borderId="0" xfId="0" applyFont="1" applyBorder="1" applyAlignment="1" applyProtection="1">
      <alignment horizontal="left" vertical="center"/>
    </xf>
    <xf numFmtId="0" fontId="62" fillId="0" borderId="0" xfId="0" applyFont="1" applyBorder="1" applyAlignment="1" applyProtection="1">
      <alignment horizontal="right" vertical="center"/>
    </xf>
    <xf numFmtId="0" fontId="64" fillId="0" borderId="7" xfId="0" applyFont="1" applyFill="1" applyBorder="1" applyAlignment="1" applyProtection="1">
      <alignment vertical="center"/>
    </xf>
    <xf numFmtId="0" fontId="65" fillId="7" borderId="7" xfId="0" applyFont="1" applyFill="1" applyBorder="1" applyAlignment="1" applyProtection="1">
      <alignment horizontal="left" vertical="center"/>
    </xf>
    <xf numFmtId="0" fontId="64" fillId="0" borderId="7" xfId="0" applyFont="1" applyBorder="1" applyAlignment="1" applyProtection="1">
      <alignment vertical="center"/>
    </xf>
    <xf numFmtId="0" fontId="65" fillId="7" borderId="7" xfId="0" applyFont="1" applyFill="1" applyBorder="1" applyAlignment="1" applyProtection="1">
      <alignment vertical="center"/>
    </xf>
    <xf numFmtId="0" fontId="66" fillId="2" borderId="7" xfId="0" applyFont="1" applyFill="1" applyBorder="1" applyAlignment="1" applyProtection="1">
      <alignment vertical="center"/>
    </xf>
    <xf numFmtId="0" fontId="64" fillId="0" borderId="0" xfId="0" applyFont="1" applyBorder="1" applyAlignment="1" applyProtection="1">
      <alignment vertical="center"/>
    </xf>
    <xf numFmtId="0" fontId="66" fillId="0" borderId="0" xfId="0" applyFont="1" applyFill="1" applyBorder="1" applyAlignment="1" applyProtection="1">
      <alignment vertical="center"/>
    </xf>
    <xf numFmtId="0" fontId="4" fillId="0" borderId="0" xfId="0" applyFont="1" applyAlignment="1" applyProtection="1">
      <alignment wrapText="1"/>
    </xf>
    <xf numFmtId="0" fontId="4" fillId="0" borderId="0" xfId="0" applyFont="1"/>
    <xf numFmtId="0" fontId="70" fillId="6" borderId="0" xfId="0" applyFont="1" applyFill="1" applyAlignment="1">
      <alignment horizontal="left"/>
    </xf>
    <xf numFmtId="0" fontId="70" fillId="0" borderId="0" xfId="0" applyFont="1"/>
    <xf numFmtId="0" fontId="70" fillId="0" borderId="0" xfId="0" applyFont="1" applyFill="1" applyAlignment="1">
      <alignment horizontal="left"/>
    </xf>
    <xf numFmtId="0" fontId="66" fillId="2" borderId="0" xfId="0" applyFont="1" applyFill="1"/>
    <xf numFmtId="0" fontId="4" fillId="0" borderId="0" xfId="0" applyFont="1" applyBorder="1"/>
    <xf numFmtId="0" fontId="64" fillId="0" borderId="23" xfId="0" applyFont="1" applyBorder="1" applyAlignment="1" applyProtection="1">
      <alignment vertical="center"/>
    </xf>
    <xf numFmtId="0" fontId="64" fillId="0" borderId="24" xfId="0" applyFont="1" applyFill="1" applyBorder="1" applyAlignment="1" applyProtection="1">
      <alignment vertical="center"/>
    </xf>
    <xf numFmtId="0" fontId="64" fillId="0" borderId="24" xfId="0" applyFont="1" applyBorder="1" applyAlignment="1" applyProtection="1">
      <alignment vertical="center"/>
    </xf>
    <xf numFmtId="0" fontId="4" fillId="0" borderId="24" xfId="0" applyFont="1" applyBorder="1" applyAlignment="1" applyProtection="1">
      <alignment vertical="center"/>
    </xf>
    <xf numFmtId="44" fontId="1" fillId="2" borderId="25" xfId="0" applyNumberFormat="1" applyFont="1" applyFill="1" applyBorder="1"/>
    <xf numFmtId="0" fontId="66" fillId="2" borderId="26" xfId="0" applyFont="1" applyFill="1" applyBorder="1"/>
    <xf numFmtId="0" fontId="0" fillId="2" borderId="27" xfId="0" applyFill="1" applyBorder="1"/>
    <xf numFmtId="165" fontId="42" fillId="8" borderId="0" xfId="1" applyNumberFormat="1" applyFont="1" applyFill="1" applyBorder="1" applyAlignment="1" applyProtection="1">
      <alignment horizontal="right" vertical="center"/>
      <protection locked="0"/>
    </xf>
    <xf numFmtId="165" fontId="42" fillId="0" borderId="0" xfId="1" applyNumberFormat="1" applyFont="1" applyFill="1" applyBorder="1" applyAlignment="1" applyProtection="1">
      <alignment horizontal="right" vertical="center"/>
      <protection locked="0"/>
    </xf>
    <xf numFmtId="0" fontId="13" fillId="0" borderId="7" xfId="0" applyFont="1" applyBorder="1" applyProtection="1"/>
    <xf numFmtId="0" fontId="13" fillId="0" borderId="0" xfId="0" applyFont="1" applyBorder="1" applyProtection="1"/>
    <xf numFmtId="44" fontId="13" fillId="0" borderId="8" xfId="1" applyFont="1" applyBorder="1" applyProtection="1"/>
    <xf numFmtId="44" fontId="13" fillId="0" borderId="7" xfId="1" applyFont="1" applyBorder="1" applyProtection="1"/>
    <xf numFmtId="0" fontId="13" fillId="0" borderId="7" xfId="0" applyFont="1" applyBorder="1"/>
    <xf numFmtId="44" fontId="13" fillId="0" borderId="16" xfId="1" applyFont="1" applyBorder="1"/>
    <xf numFmtId="44" fontId="13" fillId="0" borderId="28" xfId="1" applyFont="1" applyBorder="1" applyAlignment="1">
      <alignment horizontal="left" vertical="center"/>
    </xf>
    <xf numFmtId="0" fontId="2" fillId="13" borderId="0" xfId="0" applyFont="1" applyFill="1" applyBorder="1" applyAlignment="1" applyProtection="1">
      <alignment vertical="center"/>
    </xf>
    <xf numFmtId="0" fontId="8" fillId="13"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1" fillId="5" borderId="0" xfId="0" applyFont="1" applyFill="1" applyBorder="1" applyAlignment="1" applyProtection="1">
      <alignment horizontal="center"/>
    </xf>
    <xf numFmtId="0" fontId="60" fillId="0" borderId="0" xfId="0" applyFont="1" applyFill="1" applyBorder="1" applyAlignment="1" applyProtection="1">
      <alignment horizontal="left" vertical="center"/>
    </xf>
    <xf numFmtId="0" fontId="1" fillId="5" borderId="7" xfId="0" applyFont="1" applyFill="1" applyBorder="1" applyAlignment="1" applyProtection="1">
      <alignment horizontal="center"/>
    </xf>
    <xf numFmtId="0" fontId="1" fillId="5" borderId="8" xfId="0" applyFont="1" applyFill="1" applyBorder="1" applyAlignment="1" applyProtection="1">
      <alignment horizontal="center"/>
    </xf>
    <xf numFmtId="0" fontId="4" fillId="7" borderId="0" xfId="0" applyFont="1" applyFill="1" applyBorder="1" applyAlignment="1">
      <alignment horizontal="left"/>
    </xf>
    <xf numFmtId="0" fontId="7"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8" fillId="8" borderId="0" xfId="0" applyFont="1" applyFill="1" applyBorder="1" applyAlignment="1" applyProtection="1">
      <alignment horizontal="left" vertical="center"/>
      <protection locked="0"/>
    </xf>
    <xf numFmtId="0" fontId="17" fillId="0" borderId="0" xfId="0" applyFont="1" applyFill="1" applyAlignment="1">
      <alignment horizontal="left" vertical="top" wrapText="1"/>
    </xf>
    <xf numFmtId="0" fontId="18" fillId="0" borderId="0" xfId="0" applyFont="1" applyAlignment="1">
      <alignment horizontal="left" vertical="top" wrapText="1"/>
    </xf>
    <xf numFmtId="0" fontId="17" fillId="0" borderId="0" xfId="0" applyFont="1" applyAlignment="1">
      <alignment horizontal="left" vertical="top" wrapText="1"/>
    </xf>
    <xf numFmtId="0" fontId="39" fillId="0" borderId="0" xfId="0" applyFont="1" applyAlignment="1">
      <alignment horizontal="left" vertical="top" wrapText="1"/>
    </xf>
    <xf numFmtId="0" fontId="17" fillId="0" borderId="0" xfId="0" applyFont="1" applyAlignment="1" applyProtection="1">
      <alignment horizontal="left" vertical="top" wrapText="1"/>
    </xf>
    <xf numFmtId="0" fontId="7" fillId="0" borderId="0" xfId="0" applyFont="1" applyFill="1" applyBorder="1" applyAlignment="1" applyProtection="1">
      <alignment horizontal="center" vertical="center"/>
    </xf>
    <xf numFmtId="14" fontId="6" fillId="0" borderId="0" xfId="0" applyNumberFormat="1" applyFont="1" applyFill="1" applyAlignment="1" applyProtection="1">
      <alignment horizontal="center" vertical="top"/>
    </xf>
    <xf numFmtId="0" fontId="6" fillId="0" borderId="0" xfId="0" applyFont="1" applyFill="1" applyAlignment="1" applyProtection="1">
      <alignment horizontal="center" vertical="top"/>
    </xf>
    <xf numFmtId="0" fontId="8" fillId="8" borderId="0" xfId="0" applyFont="1" applyFill="1" applyBorder="1" applyAlignment="1" applyProtection="1">
      <alignment horizontal="center" vertical="center"/>
    </xf>
    <xf numFmtId="0" fontId="1" fillId="5" borderId="7" xfId="0" applyFont="1" applyFill="1" applyBorder="1" applyAlignment="1" applyProtection="1">
      <alignment horizontal="center"/>
    </xf>
    <xf numFmtId="0" fontId="1" fillId="5" borderId="0" xfId="0" applyFont="1" applyFill="1" applyBorder="1" applyAlignment="1" applyProtection="1">
      <alignment horizontal="center"/>
    </xf>
    <xf numFmtId="0" fontId="1" fillId="5" borderId="8" xfId="0" applyFont="1" applyFill="1" applyBorder="1" applyAlignment="1" applyProtection="1">
      <alignment horizontal="center"/>
    </xf>
    <xf numFmtId="0" fontId="15" fillId="5" borderId="7" xfId="0" applyFont="1" applyFill="1" applyBorder="1" applyAlignment="1" applyProtection="1">
      <alignment horizontal="center"/>
    </xf>
    <xf numFmtId="0" fontId="15" fillId="5" borderId="0" xfId="0" applyFont="1" applyFill="1" applyBorder="1" applyAlignment="1" applyProtection="1">
      <alignment horizontal="center"/>
    </xf>
    <xf numFmtId="0" fontId="15" fillId="5" borderId="8" xfId="0" applyFont="1" applyFill="1" applyBorder="1" applyAlignment="1" applyProtection="1">
      <alignment horizontal="center"/>
    </xf>
    <xf numFmtId="0" fontId="38" fillId="5" borderId="7" xfId="0" applyFont="1" applyFill="1" applyBorder="1" applyAlignment="1" applyProtection="1">
      <alignment horizontal="left" wrapText="1"/>
    </xf>
    <xf numFmtId="0" fontId="38" fillId="5" borderId="0" xfId="0" applyFont="1" applyFill="1" applyBorder="1" applyAlignment="1" applyProtection="1">
      <alignment horizontal="left" wrapText="1"/>
    </xf>
    <xf numFmtId="0" fontId="38" fillId="5" borderId="8" xfId="0" applyFont="1" applyFill="1" applyBorder="1" applyAlignment="1" applyProtection="1">
      <alignment horizontal="left" wrapText="1"/>
    </xf>
    <xf numFmtId="0" fontId="38" fillId="5" borderId="7" xfId="0" applyFont="1" applyFill="1" applyBorder="1" applyAlignment="1" applyProtection="1">
      <alignment horizontal="center" wrapText="1"/>
    </xf>
    <xf numFmtId="0" fontId="38" fillId="5" borderId="0" xfId="0" applyFont="1" applyFill="1" applyBorder="1" applyAlignment="1" applyProtection="1">
      <alignment horizontal="center" wrapText="1"/>
    </xf>
    <xf numFmtId="0" fontId="38" fillId="5" borderId="8" xfId="0" applyFont="1" applyFill="1" applyBorder="1" applyAlignment="1" applyProtection="1">
      <alignment horizontal="center" wrapText="1"/>
    </xf>
  </cellXfs>
  <cellStyles count="2">
    <cellStyle name="Currency" xfId="1" builtinId="4"/>
    <cellStyle name="Normal" xfId="0" builtinId="0"/>
  </cellStyles>
  <dxfs count="0"/>
  <tableStyles count="0" defaultTableStyle="TableStyleMedium2" defaultPivotStyle="PivotStyleLight16"/>
  <colors>
    <mruColors>
      <color rgb="FFFFFFCC"/>
      <color rgb="FFFFFFC0"/>
      <color rgb="FFFF7C80"/>
      <color rgb="FFFF5050"/>
      <color rgb="FFFFC0C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mithmd\AppData\Local\Microsoft\Windows\Temporary%20Internet%20Files\Content.Outlook\46QKA0R2\VoIP%20Response%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eatures"/>
      <sheetName val="Fields"/>
      <sheetName val="NotesIdeas"/>
    </sheetNames>
    <sheetDataSet>
      <sheetData sheetId="0">
        <row r="2">
          <cell r="J2" t="str">
            <v>Yes</v>
          </cell>
        </row>
        <row r="3">
          <cell r="J3" t="str">
            <v>No</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dimension ref="A4:B19"/>
  <sheetViews>
    <sheetView workbookViewId="0">
      <selection activeCell="A6" sqref="A6"/>
    </sheetView>
  </sheetViews>
  <sheetFormatPr defaultRowHeight="15" x14ac:dyDescent="0.25"/>
  <cols>
    <col min="1" max="1" width="12" bestFit="1" customWidth="1"/>
    <col min="2" max="2" width="15.85546875" bestFit="1" customWidth="1"/>
  </cols>
  <sheetData>
    <row r="4" spans="1:2" x14ac:dyDescent="0.25">
      <c r="A4" t="s">
        <v>221</v>
      </c>
      <c r="B4" t="s">
        <v>222</v>
      </c>
    </row>
    <row r="5" spans="1:2" x14ac:dyDescent="0.25">
      <c r="A5" t="s">
        <v>181</v>
      </c>
      <c r="B5" t="s">
        <v>164</v>
      </c>
    </row>
    <row r="6" spans="1:2" x14ac:dyDescent="0.25">
      <c r="A6" t="s">
        <v>182</v>
      </c>
      <c r="B6" s="384">
        <v>42384</v>
      </c>
    </row>
    <row r="7" spans="1:2" x14ac:dyDescent="0.25">
      <c r="A7" t="s">
        <v>179</v>
      </c>
      <c r="B7" t="s">
        <v>180</v>
      </c>
    </row>
    <row r="12" spans="1:2" x14ac:dyDescent="0.25">
      <c r="A12" t="s">
        <v>185</v>
      </c>
    </row>
    <row r="18" spans="1:1" x14ac:dyDescent="0.25">
      <c r="A18" t="s">
        <v>199</v>
      </c>
    </row>
    <row r="19" spans="1:1" x14ac:dyDescent="0.25">
      <c r="A19" t="s">
        <v>200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W104"/>
  <sheetViews>
    <sheetView zoomScale="115" zoomScaleNormal="115" workbookViewId="0">
      <pane ySplit="8" topLeftCell="A55" activePane="bottomLeft" state="frozen"/>
      <selection pane="bottomLeft" activeCell="C93" sqref="C93"/>
    </sheetView>
  </sheetViews>
  <sheetFormatPr defaultColWidth="9.140625" defaultRowHeight="15" x14ac:dyDescent="0.25"/>
  <cols>
    <col min="1" max="1" width="60.7109375" style="44" customWidth="1"/>
    <col min="2" max="2" width="1.7109375" style="44" customWidth="1"/>
    <col min="3" max="3" width="15.140625" style="43" customWidth="1"/>
    <col min="4" max="4" width="1.7109375" style="44" customWidth="1"/>
    <col min="5" max="5" width="24.7109375" style="44" customWidth="1"/>
    <col min="6" max="6" width="1.7109375" style="44" customWidth="1"/>
    <col min="7" max="7" width="11.7109375" style="65" customWidth="1"/>
    <col min="8" max="8" width="1.7109375" style="44" customWidth="1"/>
    <col min="9" max="9" width="28.7109375" style="65" customWidth="1"/>
    <col min="10" max="10" width="3.140625" style="65" customWidth="1"/>
    <col min="11" max="11" width="11.7109375" style="65" customWidth="1"/>
    <col min="12" max="12" width="1.7109375" style="44" customWidth="1"/>
    <col min="13" max="13" width="28.7109375" style="65" customWidth="1"/>
    <col min="14" max="16384" width="9.140625" style="44"/>
  </cols>
  <sheetData>
    <row r="1" spans="1:23" s="5" customFormat="1" ht="18" x14ac:dyDescent="0.25">
      <c r="A1" s="81"/>
      <c r="B1" s="17"/>
      <c r="C1" s="375"/>
      <c r="D1" s="17"/>
      <c r="E1" s="17"/>
      <c r="F1" s="17"/>
      <c r="G1" s="68"/>
      <c r="H1" s="1"/>
      <c r="I1" s="58"/>
      <c r="J1" s="58"/>
      <c r="K1" s="68"/>
      <c r="L1" s="76"/>
      <c r="M1" s="76" t="s">
        <v>1</v>
      </c>
      <c r="N1" s="4"/>
      <c r="O1" s="4"/>
      <c r="P1" s="4"/>
      <c r="Q1" s="4"/>
      <c r="R1" s="4"/>
      <c r="S1" s="4"/>
      <c r="T1" s="4"/>
      <c r="U1" s="4"/>
      <c r="V1" s="4"/>
      <c r="W1" s="4"/>
    </row>
    <row r="2" spans="1:23" s="5" customFormat="1" ht="18" x14ac:dyDescent="0.25">
      <c r="A2" s="83"/>
      <c r="B2" s="13"/>
      <c r="C2" s="22"/>
      <c r="D2" s="13"/>
      <c r="E2" s="18"/>
      <c r="F2" s="18"/>
      <c r="G2" s="69"/>
      <c r="H2" s="6"/>
      <c r="I2" s="58"/>
      <c r="J2" s="58"/>
      <c r="K2" s="69"/>
      <c r="L2" s="76"/>
      <c r="M2" s="76" t="s">
        <v>117</v>
      </c>
      <c r="N2" s="4"/>
      <c r="O2" s="4"/>
      <c r="P2" s="4"/>
      <c r="Q2" s="4"/>
      <c r="R2" s="4"/>
      <c r="S2" s="4"/>
      <c r="T2" s="4"/>
      <c r="U2" s="4"/>
      <c r="V2" s="4"/>
    </row>
    <row r="3" spans="1:23" s="5" customFormat="1" ht="18" x14ac:dyDescent="0.25">
      <c r="A3" s="14" t="s">
        <v>163</v>
      </c>
      <c r="B3" s="14"/>
      <c r="C3" s="23"/>
      <c r="D3" s="14"/>
      <c r="E3" s="14"/>
      <c r="F3" s="14"/>
      <c r="G3" s="70"/>
      <c r="H3" s="14"/>
      <c r="I3" s="70"/>
      <c r="J3" s="70"/>
      <c r="K3" s="70"/>
      <c r="L3" s="14"/>
      <c r="M3" s="70"/>
      <c r="N3" s="4"/>
      <c r="O3" s="4"/>
      <c r="P3" s="4"/>
      <c r="Q3" s="4"/>
      <c r="R3" s="4"/>
      <c r="S3" s="4"/>
      <c r="T3" s="4"/>
      <c r="U3" s="4"/>
      <c r="V3" s="4"/>
    </row>
    <row r="4" spans="1:23" s="5" customFormat="1" ht="18" x14ac:dyDescent="0.25">
      <c r="A4" s="19"/>
      <c r="B4" s="19"/>
      <c r="C4" s="24"/>
      <c r="D4" s="15"/>
      <c r="E4" s="16"/>
      <c r="F4" s="16"/>
      <c r="G4" s="68"/>
      <c r="H4" s="1"/>
      <c r="I4" s="59"/>
      <c r="J4" s="59"/>
      <c r="K4" s="68"/>
      <c r="L4" s="1"/>
      <c r="M4" s="59"/>
      <c r="N4" s="4"/>
      <c r="O4" s="4"/>
      <c r="P4" s="4"/>
      <c r="Q4" s="4"/>
      <c r="R4" s="4"/>
      <c r="S4" s="4"/>
      <c r="T4" s="4"/>
      <c r="U4" s="4"/>
      <c r="V4" s="4"/>
    </row>
    <row r="5" spans="1:23" s="5" customFormat="1" ht="19.5" x14ac:dyDescent="0.25">
      <c r="A5" s="8" t="s">
        <v>6</v>
      </c>
      <c r="B5" s="8"/>
      <c r="C5" s="309" t="str">
        <f>IF(ProposerName="", "", ProposerName)</f>
        <v>RespondingVendor</v>
      </c>
      <c r="D5" s="309"/>
      <c r="E5" s="309"/>
      <c r="F5" s="309"/>
      <c r="G5" s="309"/>
      <c r="H5" s="309"/>
      <c r="I5" s="309"/>
      <c r="J5" s="309"/>
      <c r="K5" s="310"/>
      <c r="L5" s="310"/>
      <c r="M5" s="311"/>
      <c r="N5" s="4"/>
      <c r="O5" s="4"/>
      <c r="P5" s="4"/>
      <c r="Q5" s="4"/>
      <c r="R5" s="4"/>
      <c r="S5" s="4"/>
      <c r="T5" s="4"/>
      <c r="U5" s="4"/>
      <c r="V5" s="4"/>
    </row>
    <row r="6" spans="1:23" s="5" customFormat="1" ht="2.1" customHeight="1" x14ac:dyDescent="0.25">
      <c r="A6" s="8"/>
      <c r="B6" s="8"/>
      <c r="C6" s="382"/>
      <c r="D6" s="8"/>
      <c r="E6" s="8"/>
      <c r="F6" s="8"/>
      <c r="G6" s="8"/>
      <c r="H6" s="8"/>
      <c r="I6" s="8"/>
      <c r="J6" s="8"/>
      <c r="K6" s="8"/>
      <c r="L6" s="8"/>
      <c r="M6" s="8"/>
      <c r="N6" s="4"/>
      <c r="O6" s="4"/>
      <c r="P6" s="4"/>
      <c r="Q6" s="4"/>
      <c r="R6" s="4"/>
      <c r="S6" s="4"/>
      <c r="T6" s="4"/>
      <c r="U6" s="4"/>
      <c r="V6" s="4"/>
    </row>
    <row r="7" spans="1:23" s="5" customFormat="1" ht="19.5" x14ac:dyDescent="0.25">
      <c r="A7" s="8" t="s">
        <v>7</v>
      </c>
      <c r="B7" s="8"/>
      <c r="C7" s="309" t="str">
        <f>IF(Solution="", "", Solution)</f>
        <v>VendorPlatform</v>
      </c>
      <c r="D7" s="309"/>
      <c r="E7" s="309"/>
      <c r="F7" s="309"/>
      <c r="G7" s="309"/>
      <c r="H7" s="309"/>
      <c r="I7" s="309"/>
      <c r="J7" s="309"/>
      <c r="K7" s="310"/>
      <c r="L7" s="310"/>
      <c r="M7" s="311"/>
      <c r="N7" s="4"/>
      <c r="O7" s="4"/>
      <c r="P7" s="4"/>
      <c r="Q7" s="4"/>
      <c r="R7" s="4"/>
      <c r="S7" s="4"/>
      <c r="T7" s="4"/>
      <c r="U7" s="4"/>
      <c r="V7" s="4"/>
    </row>
    <row r="8" spans="1:23" ht="15.75" thickBot="1" x14ac:dyDescent="0.3"/>
    <row r="9" spans="1:23" ht="4.5" customHeight="1" x14ac:dyDescent="0.25">
      <c r="E9" s="107"/>
      <c r="F9" s="108"/>
      <c r="G9" s="109"/>
      <c r="H9" s="108"/>
      <c r="I9" s="110"/>
      <c r="K9" s="320"/>
      <c r="L9" s="108"/>
      <c r="M9" s="315"/>
    </row>
    <row r="10" spans="1:23" x14ac:dyDescent="0.25">
      <c r="A10" s="314" t="str">
        <f ca="1">MID(CELL("Filename",A1),FIND("]",CELL("Filename",A1))+1,255)</f>
        <v>Blank</v>
      </c>
      <c r="B10" s="305"/>
      <c r="C10" s="376"/>
      <c r="D10" s="305"/>
      <c r="E10" s="673" t="s">
        <v>110</v>
      </c>
      <c r="F10" s="674"/>
      <c r="G10" s="674"/>
      <c r="H10" s="674"/>
      <c r="I10" s="675"/>
      <c r="J10" s="305"/>
      <c r="K10" s="673" t="s">
        <v>111</v>
      </c>
      <c r="L10" s="674"/>
      <c r="M10" s="675"/>
    </row>
    <row r="11" spans="1:23" ht="20.100000000000001" customHeight="1" x14ac:dyDescent="0.25">
      <c r="A11" s="25" t="s">
        <v>45</v>
      </c>
      <c r="B11" s="25"/>
      <c r="C11" s="26" t="s">
        <v>8</v>
      </c>
      <c r="D11" s="25"/>
      <c r="E11" s="91" t="s">
        <v>9</v>
      </c>
      <c r="F11" s="27"/>
      <c r="G11" s="60" t="s">
        <v>10</v>
      </c>
      <c r="H11" s="25"/>
      <c r="I11" s="92" t="s">
        <v>11</v>
      </c>
      <c r="J11" s="66"/>
      <c r="K11" s="316" t="s">
        <v>100</v>
      </c>
      <c r="L11" s="25"/>
      <c r="M11" s="92" t="s">
        <v>106</v>
      </c>
    </row>
    <row r="12" spans="1:23" ht="15" hidden="1" customHeight="1" x14ac:dyDescent="0.25">
      <c r="A12" s="29" t="s">
        <v>12</v>
      </c>
      <c r="B12" s="29"/>
      <c r="C12" s="30"/>
      <c r="D12" s="47"/>
      <c r="E12" s="93"/>
      <c r="F12" s="31"/>
      <c r="G12" s="61"/>
      <c r="H12" s="31"/>
      <c r="I12" s="94"/>
      <c r="J12" s="61"/>
      <c r="K12" s="317"/>
      <c r="L12" s="31"/>
      <c r="M12" s="94"/>
    </row>
    <row r="13" spans="1:23" s="106" customFormat="1" ht="1.5" hidden="1" customHeight="1" x14ac:dyDescent="0.25">
      <c r="A13" s="40"/>
      <c r="B13" s="40"/>
      <c r="C13" s="377"/>
      <c r="D13" s="116"/>
      <c r="E13" s="95"/>
      <c r="F13" s="57"/>
      <c r="G13" s="71"/>
      <c r="H13" s="55"/>
      <c r="I13" s="117"/>
      <c r="J13" s="118"/>
      <c r="K13" s="321"/>
      <c r="L13" s="55"/>
      <c r="M13" s="117"/>
    </row>
    <row r="14" spans="1:23" ht="15" hidden="1" customHeight="1" x14ac:dyDescent="0.25">
      <c r="A14" s="32" t="s">
        <v>55</v>
      </c>
      <c r="B14" s="32"/>
      <c r="C14" s="364">
        <v>0</v>
      </c>
      <c r="D14" s="48"/>
      <c r="E14" s="97"/>
      <c r="F14" s="57"/>
      <c r="G14" s="72"/>
      <c r="H14" s="55"/>
      <c r="I14" s="119">
        <f>(C14*G14)</f>
        <v>0</v>
      </c>
      <c r="J14" s="63"/>
      <c r="K14" s="322"/>
      <c r="L14" s="55"/>
      <c r="M14" s="98">
        <f>(C14*K14)</f>
        <v>0</v>
      </c>
    </row>
    <row r="15" spans="1:23" s="106" customFormat="1" ht="1.5" hidden="1" customHeight="1" x14ac:dyDescent="0.25">
      <c r="A15" s="40"/>
      <c r="B15" s="40"/>
      <c r="C15" s="377"/>
      <c r="D15" s="116"/>
      <c r="E15" s="95"/>
      <c r="F15" s="57"/>
      <c r="G15" s="71"/>
      <c r="H15" s="55"/>
      <c r="I15" s="119"/>
      <c r="J15" s="118"/>
      <c r="K15" s="321"/>
      <c r="L15" s="55"/>
      <c r="M15" s="98"/>
    </row>
    <row r="16" spans="1:23" ht="15" hidden="1" customHeight="1" x14ac:dyDescent="0.25">
      <c r="A16" s="32" t="s">
        <v>14</v>
      </c>
      <c r="B16" s="32"/>
      <c r="C16" s="364">
        <v>0</v>
      </c>
      <c r="D16" s="48"/>
      <c r="E16" s="97"/>
      <c r="F16" s="57"/>
      <c r="G16" s="72">
        <v>0</v>
      </c>
      <c r="H16" s="55"/>
      <c r="I16" s="119">
        <f t="shared" ref="I16:I20" si="0">(C16*G16)</f>
        <v>0</v>
      </c>
      <c r="J16" s="63"/>
      <c r="K16" s="322">
        <v>0</v>
      </c>
      <c r="L16" s="55"/>
      <c r="M16" s="98">
        <f t="shared" ref="M16:M20" si="1">(C16*K16)</f>
        <v>0</v>
      </c>
    </row>
    <row r="17" spans="1:13" s="106" customFormat="1" ht="1.5" hidden="1" customHeight="1" x14ac:dyDescent="0.25">
      <c r="A17" s="40"/>
      <c r="B17" s="40"/>
      <c r="C17" s="377"/>
      <c r="D17" s="116"/>
      <c r="E17" s="95"/>
      <c r="F17" s="57"/>
      <c r="G17" s="71"/>
      <c r="H17" s="55"/>
      <c r="I17" s="119"/>
      <c r="J17" s="118"/>
      <c r="K17" s="321"/>
      <c r="L17" s="55"/>
      <c r="M17" s="98"/>
    </row>
    <row r="18" spans="1:13" ht="15" hidden="1" customHeight="1" x14ac:dyDescent="0.25">
      <c r="A18" s="32" t="s">
        <v>15</v>
      </c>
      <c r="B18" s="32"/>
      <c r="C18" s="364">
        <v>0</v>
      </c>
      <c r="D18" s="48"/>
      <c r="E18" s="97"/>
      <c r="F18" s="57"/>
      <c r="G18" s="72">
        <v>0</v>
      </c>
      <c r="H18" s="55"/>
      <c r="I18" s="119">
        <f t="shared" si="0"/>
        <v>0</v>
      </c>
      <c r="J18" s="63"/>
      <c r="K18" s="322">
        <v>0</v>
      </c>
      <c r="L18" s="55"/>
      <c r="M18" s="98">
        <f t="shared" si="1"/>
        <v>0</v>
      </c>
    </row>
    <row r="19" spans="1:13" s="106" customFormat="1" ht="1.5" hidden="1" customHeight="1" x14ac:dyDescent="0.25">
      <c r="A19" s="40"/>
      <c r="B19" s="40"/>
      <c r="C19" s="377"/>
      <c r="D19" s="116"/>
      <c r="E19" s="95"/>
      <c r="F19" s="57"/>
      <c r="G19" s="71"/>
      <c r="H19" s="55"/>
      <c r="I19" s="119"/>
      <c r="J19" s="118"/>
      <c r="K19" s="321"/>
      <c r="L19" s="55"/>
      <c r="M19" s="98"/>
    </row>
    <row r="20" spans="1:13" ht="15" hidden="1" customHeight="1" x14ac:dyDescent="0.25">
      <c r="A20" s="32" t="s">
        <v>16</v>
      </c>
      <c r="B20" s="32"/>
      <c r="C20" s="364">
        <v>2</v>
      </c>
      <c r="D20" s="48"/>
      <c r="E20" s="97"/>
      <c r="F20" s="57"/>
      <c r="G20" s="72">
        <v>0</v>
      </c>
      <c r="H20" s="55"/>
      <c r="I20" s="119">
        <f t="shared" si="0"/>
        <v>0</v>
      </c>
      <c r="J20" s="63"/>
      <c r="K20" s="322">
        <v>0</v>
      </c>
      <c r="L20" s="55"/>
      <c r="M20" s="98">
        <f t="shared" si="1"/>
        <v>0</v>
      </c>
    </row>
    <row r="21" spans="1:13" s="106" customFormat="1" ht="1.5" hidden="1" customHeight="1" x14ac:dyDescent="0.25">
      <c r="A21" s="40"/>
      <c r="B21" s="40"/>
      <c r="C21" s="377"/>
      <c r="D21" s="116"/>
      <c r="E21" s="95"/>
      <c r="F21" s="57"/>
      <c r="G21" s="71"/>
      <c r="H21" s="55"/>
      <c r="I21" s="117"/>
      <c r="J21" s="118"/>
      <c r="K21" s="321"/>
      <c r="L21" s="55"/>
      <c r="M21" s="117"/>
    </row>
    <row r="22" spans="1:13" x14ac:dyDescent="0.25">
      <c r="A22" s="35" t="s">
        <v>17</v>
      </c>
      <c r="B22" s="35"/>
      <c r="C22" s="378"/>
      <c r="D22" s="49"/>
      <c r="E22" s="93"/>
      <c r="F22" s="31"/>
      <c r="G22" s="61"/>
      <c r="H22" s="31"/>
      <c r="I22" s="94"/>
      <c r="J22" s="61"/>
      <c r="K22" s="317"/>
      <c r="L22" s="31"/>
      <c r="M22" s="94"/>
    </row>
    <row r="23" spans="1:13" ht="1.5" customHeight="1" x14ac:dyDescent="0.25">
      <c r="A23" s="32"/>
      <c r="B23" s="32"/>
      <c r="C23" s="365"/>
      <c r="D23" s="48"/>
      <c r="E23" s="95"/>
      <c r="F23" s="57"/>
      <c r="G23" s="71"/>
      <c r="H23" s="55"/>
      <c r="I23" s="96"/>
      <c r="J23" s="63"/>
      <c r="K23" s="321"/>
      <c r="L23" s="55"/>
      <c r="M23" s="96"/>
    </row>
    <row r="24" spans="1:13" x14ac:dyDescent="0.25">
      <c r="A24" s="32" t="s">
        <v>18</v>
      </c>
      <c r="B24" s="32"/>
      <c r="C24" s="364">
        <v>0</v>
      </c>
      <c r="D24" s="48"/>
      <c r="E24" s="97"/>
      <c r="F24" s="57"/>
      <c r="G24" s="72">
        <v>0</v>
      </c>
      <c r="H24" s="55"/>
      <c r="I24" s="98">
        <f>(C24*G24)</f>
        <v>0</v>
      </c>
      <c r="J24" s="63"/>
      <c r="K24" s="322">
        <v>0</v>
      </c>
      <c r="L24" s="55"/>
      <c r="M24" s="98">
        <f>(C24*K24)</f>
        <v>0</v>
      </c>
    </row>
    <row r="25" spans="1:13" ht="1.5" customHeight="1" x14ac:dyDescent="0.25">
      <c r="A25" s="32"/>
      <c r="B25" s="32"/>
      <c r="C25" s="365"/>
      <c r="D25" s="48"/>
      <c r="E25" s="95"/>
      <c r="F25" s="57"/>
      <c r="G25" s="71"/>
      <c r="H25" s="55"/>
      <c r="I25" s="96"/>
      <c r="J25" s="63"/>
      <c r="K25" s="321"/>
      <c r="L25" s="55"/>
      <c r="M25" s="98"/>
    </row>
    <row r="26" spans="1:13" x14ac:dyDescent="0.25">
      <c r="A26" s="32" t="s">
        <v>19</v>
      </c>
      <c r="B26" s="32"/>
      <c r="C26" s="364">
        <v>0</v>
      </c>
      <c r="D26" s="48"/>
      <c r="E26" s="97"/>
      <c r="F26" s="57"/>
      <c r="G26" s="72">
        <v>0</v>
      </c>
      <c r="H26" s="55"/>
      <c r="I26" s="98">
        <f>(C26*G26)</f>
        <v>0</v>
      </c>
      <c r="J26" s="63"/>
      <c r="K26" s="322">
        <v>0</v>
      </c>
      <c r="L26" s="55"/>
      <c r="M26" s="98">
        <f t="shared" ref="M26:M28" si="2">(C26*K26)</f>
        <v>0</v>
      </c>
    </row>
    <row r="27" spans="1:13" ht="1.5" customHeight="1" x14ac:dyDescent="0.25">
      <c r="A27" s="32"/>
      <c r="B27" s="32"/>
      <c r="C27" s="365"/>
      <c r="D27" s="48"/>
      <c r="E27" s="95"/>
      <c r="F27" s="57"/>
      <c r="G27" s="71"/>
      <c r="H27" s="55"/>
      <c r="I27" s="96"/>
      <c r="J27" s="63"/>
      <c r="K27" s="321"/>
      <c r="L27" s="55"/>
      <c r="M27" s="98"/>
    </row>
    <row r="28" spans="1:13" x14ac:dyDescent="0.25">
      <c r="A28" s="32" t="s">
        <v>20</v>
      </c>
      <c r="B28" s="32"/>
      <c r="C28" s="364">
        <v>0</v>
      </c>
      <c r="D28" s="48"/>
      <c r="E28" s="97"/>
      <c r="F28" s="57"/>
      <c r="G28" s="72">
        <v>0</v>
      </c>
      <c r="H28" s="55"/>
      <c r="I28" s="98">
        <f>(C28*G28)</f>
        <v>0</v>
      </c>
      <c r="J28" s="63"/>
      <c r="K28" s="322">
        <v>0</v>
      </c>
      <c r="L28" s="55"/>
      <c r="M28" s="98">
        <f t="shared" si="2"/>
        <v>0</v>
      </c>
    </row>
    <row r="29" spans="1:13" ht="1.5" customHeight="1" x14ac:dyDescent="0.25">
      <c r="A29" s="32"/>
      <c r="B29" s="32"/>
      <c r="C29" s="365"/>
      <c r="D29" s="48"/>
      <c r="E29" s="95"/>
      <c r="F29" s="57"/>
      <c r="G29" s="71"/>
      <c r="H29" s="55"/>
      <c r="I29" s="96"/>
      <c r="J29" s="63"/>
      <c r="K29" s="321"/>
      <c r="L29" s="55"/>
      <c r="M29" s="96"/>
    </row>
    <row r="30" spans="1:13" x14ac:dyDescent="0.25">
      <c r="A30" s="35" t="s">
        <v>21</v>
      </c>
      <c r="B30" s="35"/>
      <c r="C30" s="378"/>
      <c r="D30" s="49"/>
      <c r="E30" s="93"/>
      <c r="F30" s="31"/>
      <c r="G30" s="61"/>
      <c r="H30" s="31"/>
      <c r="I30" s="94"/>
      <c r="J30" s="61"/>
      <c r="K30" s="317"/>
      <c r="L30" s="31"/>
      <c r="M30" s="94"/>
    </row>
    <row r="31" spans="1:13" ht="1.5" customHeight="1" x14ac:dyDescent="0.25">
      <c r="A31" s="32"/>
      <c r="B31" s="32"/>
      <c r="C31" s="365"/>
      <c r="D31" s="48"/>
      <c r="E31" s="95"/>
      <c r="F31" s="57"/>
      <c r="G31" s="71"/>
      <c r="H31" s="55"/>
      <c r="I31" s="96"/>
      <c r="J31" s="63"/>
      <c r="K31" s="321"/>
      <c r="L31" s="55"/>
      <c r="M31" s="96"/>
    </row>
    <row r="32" spans="1:13" x14ac:dyDescent="0.25">
      <c r="A32" s="32" t="s">
        <v>22</v>
      </c>
      <c r="B32" s="32"/>
      <c r="C32" s="364">
        <v>0</v>
      </c>
      <c r="D32" s="48"/>
      <c r="E32" s="97"/>
      <c r="F32" s="57"/>
      <c r="G32" s="72">
        <v>0</v>
      </c>
      <c r="H32" s="55"/>
      <c r="I32" s="98">
        <f>(C32*G32)</f>
        <v>0</v>
      </c>
      <c r="J32" s="63"/>
      <c r="K32" s="323">
        <v>0</v>
      </c>
      <c r="L32" s="55"/>
      <c r="M32" s="132">
        <f>(C32*K32)</f>
        <v>0</v>
      </c>
    </row>
    <row r="33" spans="1:13" s="28" customFormat="1" ht="1.5" customHeight="1" x14ac:dyDescent="0.25">
      <c r="A33" s="32"/>
      <c r="B33" s="32"/>
      <c r="C33" s="365"/>
      <c r="D33" s="48"/>
      <c r="E33" s="95"/>
      <c r="F33" s="57"/>
      <c r="G33" s="71"/>
      <c r="H33" s="55"/>
      <c r="I33" s="96"/>
      <c r="J33" s="63"/>
      <c r="K33" s="321"/>
      <c r="L33" s="55"/>
      <c r="M33" s="132"/>
    </row>
    <row r="34" spans="1:13" x14ac:dyDescent="0.25">
      <c r="A34" s="32" t="s">
        <v>23</v>
      </c>
      <c r="B34" s="32"/>
      <c r="C34" s="364">
        <v>0</v>
      </c>
      <c r="D34" s="48"/>
      <c r="E34" s="97"/>
      <c r="F34" s="57"/>
      <c r="G34" s="72">
        <v>0</v>
      </c>
      <c r="H34" s="55"/>
      <c r="I34" s="98">
        <f>(C34*G34)</f>
        <v>0</v>
      </c>
      <c r="J34" s="63"/>
      <c r="K34" s="324">
        <v>0</v>
      </c>
      <c r="L34" s="55"/>
      <c r="M34" s="132">
        <f t="shared" ref="M34" si="3">(C34*K34)</f>
        <v>0</v>
      </c>
    </row>
    <row r="35" spans="1:13" ht="1.5" customHeight="1" x14ac:dyDescent="0.25">
      <c r="A35" s="32"/>
      <c r="B35" s="32"/>
      <c r="C35" s="365"/>
      <c r="D35" s="48"/>
      <c r="E35" s="95"/>
      <c r="F35" s="57"/>
      <c r="G35" s="71"/>
      <c r="H35" s="55"/>
      <c r="I35" s="96"/>
      <c r="J35" s="63"/>
      <c r="K35" s="321"/>
      <c r="L35" s="55"/>
      <c r="M35" s="96"/>
    </row>
    <row r="36" spans="1:13" x14ac:dyDescent="0.25">
      <c r="A36" s="35" t="s">
        <v>24</v>
      </c>
      <c r="B36" s="35"/>
      <c r="C36" s="378"/>
      <c r="D36" s="49"/>
      <c r="E36" s="93"/>
      <c r="F36" s="31"/>
      <c r="G36" s="61"/>
      <c r="H36" s="31"/>
      <c r="I36" s="94"/>
      <c r="J36" s="61"/>
      <c r="K36" s="317"/>
      <c r="L36" s="31"/>
      <c r="M36" s="94"/>
    </row>
    <row r="37" spans="1:13" ht="1.5" customHeight="1" x14ac:dyDescent="0.25">
      <c r="A37" s="32"/>
      <c r="B37" s="32"/>
      <c r="C37" s="365"/>
      <c r="D37" s="48"/>
      <c r="E37" s="95"/>
      <c r="F37" s="57"/>
      <c r="G37" s="71"/>
      <c r="H37" s="55"/>
      <c r="I37" s="96"/>
      <c r="J37" s="63"/>
      <c r="K37" s="321"/>
      <c r="L37" s="55"/>
      <c r="M37" s="96"/>
    </row>
    <row r="38" spans="1:13" x14ac:dyDescent="0.25">
      <c r="A38" s="32" t="s">
        <v>25</v>
      </c>
      <c r="B38" s="32"/>
      <c r="C38" s="364">
        <v>0</v>
      </c>
      <c r="D38" s="48"/>
      <c r="E38" s="97"/>
      <c r="F38" s="57"/>
      <c r="G38" s="72">
        <v>0</v>
      </c>
      <c r="H38" s="55"/>
      <c r="I38" s="98">
        <f>(C38*G38)</f>
        <v>0</v>
      </c>
      <c r="J38" s="63"/>
      <c r="K38" s="322">
        <v>0</v>
      </c>
      <c r="L38" s="55"/>
      <c r="M38" s="98">
        <f>(C38*K38)</f>
        <v>0</v>
      </c>
    </row>
    <row r="39" spans="1:13" ht="1.5" customHeight="1" x14ac:dyDescent="0.25">
      <c r="A39" s="32"/>
      <c r="B39" s="32"/>
      <c r="C39" s="365"/>
      <c r="D39" s="48"/>
      <c r="E39" s="95"/>
      <c r="F39" s="57"/>
      <c r="G39" s="71"/>
      <c r="H39" s="55"/>
      <c r="I39" s="98"/>
      <c r="J39" s="63"/>
      <c r="K39" s="321"/>
      <c r="L39" s="55"/>
      <c r="M39" s="98"/>
    </row>
    <row r="40" spans="1:13" x14ac:dyDescent="0.25">
      <c r="A40" s="32" t="s">
        <v>26</v>
      </c>
      <c r="B40" s="32"/>
      <c r="C40" s="364">
        <v>0</v>
      </c>
      <c r="D40" s="48"/>
      <c r="E40" s="97"/>
      <c r="F40" s="57"/>
      <c r="G40" s="72">
        <v>0</v>
      </c>
      <c r="H40" s="55"/>
      <c r="I40" s="98">
        <f t="shared" ref="I40:I50" si="4">(C40*G40)</f>
        <v>0</v>
      </c>
      <c r="J40" s="63"/>
      <c r="K40" s="322">
        <v>0</v>
      </c>
      <c r="L40" s="55"/>
      <c r="M40" s="98">
        <f t="shared" ref="M40:M48" si="5">(C40*K40)</f>
        <v>0</v>
      </c>
    </row>
    <row r="41" spans="1:13" ht="1.5" customHeight="1" x14ac:dyDescent="0.25">
      <c r="A41" s="32"/>
      <c r="B41" s="32"/>
      <c r="C41" s="365"/>
      <c r="D41" s="48"/>
      <c r="E41" s="95"/>
      <c r="F41" s="57"/>
      <c r="G41" s="71"/>
      <c r="H41" s="55"/>
      <c r="I41" s="98"/>
      <c r="J41" s="63"/>
      <c r="K41" s="321"/>
      <c r="L41" s="55"/>
      <c r="M41" s="98"/>
    </row>
    <row r="42" spans="1:13" x14ac:dyDescent="0.25">
      <c r="A42" s="32" t="s">
        <v>27</v>
      </c>
      <c r="B42" s="32"/>
      <c r="C42" s="364">
        <v>0</v>
      </c>
      <c r="D42" s="48"/>
      <c r="E42" s="97"/>
      <c r="F42" s="57"/>
      <c r="G42" s="72">
        <v>0</v>
      </c>
      <c r="H42" s="55"/>
      <c r="I42" s="98">
        <f t="shared" si="4"/>
        <v>0</v>
      </c>
      <c r="J42" s="63"/>
      <c r="K42" s="322">
        <v>0</v>
      </c>
      <c r="L42" s="55"/>
      <c r="M42" s="98">
        <f t="shared" si="5"/>
        <v>0</v>
      </c>
    </row>
    <row r="43" spans="1:13" ht="1.5" customHeight="1" x14ac:dyDescent="0.25">
      <c r="A43" s="32"/>
      <c r="B43" s="32"/>
      <c r="C43" s="365"/>
      <c r="D43" s="48"/>
      <c r="E43" s="95"/>
      <c r="F43" s="57"/>
      <c r="G43" s="71"/>
      <c r="H43" s="55"/>
      <c r="I43" s="98"/>
      <c r="J43" s="63"/>
      <c r="K43" s="321"/>
      <c r="L43" s="55"/>
      <c r="M43" s="98"/>
    </row>
    <row r="44" spans="1:13" x14ac:dyDescent="0.25">
      <c r="A44" s="32" t="s">
        <v>28</v>
      </c>
      <c r="B44" s="32"/>
      <c r="C44" s="364">
        <v>0</v>
      </c>
      <c r="D44" s="48"/>
      <c r="E44" s="97"/>
      <c r="F44" s="57"/>
      <c r="G44" s="72">
        <v>0</v>
      </c>
      <c r="H44" s="55"/>
      <c r="I44" s="98">
        <f t="shared" si="4"/>
        <v>0</v>
      </c>
      <c r="J44" s="63"/>
      <c r="K44" s="322">
        <v>0</v>
      </c>
      <c r="L44" s="55"/>
      <c r="M44" s="98">
        <f t="shared" si="5"/>
        <v>0</v>
      </c>
    </row>
    <row r="45" spans="1:13" ht="1.5" customHeight="1" x14ac:dyDescent="0.25">
      <c r="A45" s="32"/>
      <c r="B45" s="32"/>
      <c r="C45" s="365"/>
      <c r="D45" s="48"/>
      <c r="E45" s="95"/>
      <c r="F45" s="57"/>
      <c r="G45" s="71"/>
      <c r="H45" s="55"/>
      <c r="I45" s="98"/>
      <c r="J45" s="63"/>
      <c r="K45" s="321"/>
      <c r="L45" s="55"/>
      <c r="M45" s="98"/>
    </row>
    <row r="46" spans="1:13" x14ac:dyDescent="0.25">
      <c r="A46" s="38" t="s">
        <v>177</v>
      </c>
      <c r="B46" s="38"/>
      <c r="C46" s="364">
        <v>0</v>
      </c>
      <c r="D46" s="48"/>
      <c r="E46" s="97"/>
      <c r="F46" s="57"/>
      <c r="G46" s="72">
        <v>0</v>
      </c>
      <c r="H46" s="55"/>
      <c r="I46" s="98">
        <f t="shared" si="4"/>
        <v>0</v>
      </c>
      <c r="J46" s="63"/>
      <c r="K46" s="322">
        <v>0</v>
      </c>
      <c r="L46" s="55"/>
      <c r="M46" s="98">
        <f t="shared" si="5"/>
        <v>0</v>
      </c>
    </row>
    <row r="47" spans="1:13" ht="1.5" customHeight="1" x14ac:dyDescent="0.25">
      <c r="A47" s="32"/>
      <c r="B47" s="32"/>
      <c r="C47" s="365"/>
      <c r="D47" s="48"/>
      <c r="E47" s="95"/>
      <c r="F47" s="57"/>
      <c r="G47" s="71"/>
      <c r="H47" s="55"/>
      <c r="I47" s="98"/>
      <c r="J47" s="63"/>
      <c r="K47" s="321"/>
      <c r="L47" s="55"/>
      <c r="M47" s="98"/>
    </row>
    <row r="48" spans="1:13" x14ac:dyDescent="0.25">
      <c r="A48" s="32" t="s">
        <v>30</v>
      </c>
      <c r="B48" s="32"/>
      <c r="C48" s="364">
        <v>0</v>
      </c>
      <c r="D48" s="48"/>
      <c r="E48" s="97"/>
      <c r="F48" s="57"/>
      <c r="G48" s="72">
        <v>0</v>
      </c>
      <c r="H48" s="57"/>
      <c r="I48" s="98">
        <f t="shared" si="4"/>
        <v>0</v>
      </c>
      <c r="J48" s="63"/>
      <c r="K48" s="322">
        <v>0</v>
      </c>
      <c r="L48" s="57"/>
      <c r="M48" s="98">
        <f t="shared" si="5"/>
        <v>0</v>
      </c>
    </row>
    <row r="49" spans="1:13" ht="1.5" customHeight="1" x14ac:dyDescent="0.25">
      <c r="A49" s="32"/>
      <c r="B49" s="32"/>
      <c r="C49" s="365"/>
      <c r="D49" s="48"/>
      <c r="E49" s="95"/>
      <c r="F49" s="57"/>
      <c r="G49" s="71"/>
      <c r="H49" s="55"/>
      <c r="I49" s="98"/>
      <c r="J49" s="63"/>
      <c r="K49" s="321"/>
      <c r="L49" s="55"/>
      <c r="M49" s="98"/>
    </row>
    <row r="50" spans="1:13" hidden="1" x14ac:dyDescent="0.25">
      <c r="A50" s="32" t="s">
        <v>31</v>
      </c>
      <c r="B50" s="32"/>
      <c r="C50" s="364">
        <v>1</v>
      </c>
      <c r="D50" s="48"/>
      <c r="E50" s="97"/>
      <c r="F50" s="57"/>
      <c r="G50" s="72">
        <v>0</v>
      </c>
      <c r="H50" s="55"/>
      <c r="I50" s="98">
        <f t="shared" si="4"/>
        <v>0</v>
      </c>
      <c r="J50" s="63"/>
      <c r="K50" s="322">
        <v>0</v>
      </c>
      <c r="L50" s="55"/>
      <c r="M50" s="98">
        <f>(C50*K50)</f>
        <v>0</v>
      </c>
    </row>
    <row r="51" spans="1:13" ht="1.5" hidden="1" customHeight="1" x14ac:dyDescent="0.25">
      <c r="A51" s="32"/>
      <c r="B51" s="32"/>
      <c r="C51" s="365"/>
      <c r="D51" s="48"/>
      <c r="E51" s="95"/>
      <c r="F51" s="57"/>
      <c r="G51" s="71"/>
      <c r="H51" s="55"/>
      <c r="I51" s="96"/>
      <c r="J51" s="63"/>
      <c r="K51" s="321"/>
      <c r="L51" s="55"/>
      <c r="M51" s="96"/>
    </row>
    <row r="52" spans="1:13" x14ac:dyDescent="0.25">
      <c r="A52" s="35" t="s">
        <v>178</v>
      </c>
      <c r="B52" s="35"/>
      <c r="C52" s="378"/>
      <c r="D52" s="49"/>
      <c r="E52" s="93"/>
      <c r="F52" s="31"/>
      <c r="G52" s="62"/>
      <c r="H52" s="50"/>
      <c r="I52" s="99"/>
      <c r="J52" s="67"/>
      <c r="K52" s="325"/>
      <c r="L52" s="50"/>
      <c r="M52" s="99"/>
    </row>
    <row r="53" spans="1:13" ht="1.5" customHeight="1" x14ac:dyDescent="0.25">
      <c r="A53" s="32"/>
      <c r="B53" s="32"/>
      <c r="C53" s="365"/>
      <c r="D53" s="48"/>
      <c r="E53" s="95"/>
      <c r="F53" s="57"/>
      <c r="G53" s="71"/>
      <c r="H53" s="55"/>
      <c r="I53" s="96"/>
      <c r="J53" s="63"/>
      <c r="K53" s="321"/>
      <c r="L53" s="55"/>
      <c r="M53" s="96"/>
    </row>
    <row r="54" spans="1:13" x14ac:dyDescent="0.25">
      <c r="A54" s="32" t="s">
        <v>88</v>
      </c>
      <c r="B54" s="32"/>
      <c r="C54" s="379">
        <v>0</v>
      </c>
      <c r="D54" s="48"/>
      <c r="E54" s="97"/>
      <c r="F54" s="57"/>
      <c r="G54" s="72">
        <v>0</v>
      </c>
      <c r="H54" s="55"/>
      <c r="I54" s="98">
        <f>(C54*G54)</f>
        <v>0</v>
      </c>
      <c r="J54" s="63"/>
      <c r="K54" s="322">
        <v>0</v>
      </c>
      <c r="L54" s="55"/>
      <c r="M54" s="98">
        <f>(C54*K54)</f>
        <v>0</v>
      </c>
    </row>
    <row r="55" spans="1:13" ht="1.5" customHeight="1" x14ac:dyDescent="0.25">
      <c r="A55" s="32"/>
      <c r="B55" s="32"/>
      <c r="C55" s="365"/>
      <c r="D55" s="48"/>
      <c r="E55" s="95"/>
      <c r="F55" s="57"/>
      <c r="G55" s="71"/>
      <c r="H55" s="55"/>
      <c r="I55" s="98"/>
      <c r="J55" s="63"/>
      <c r="K55" s="321"/>
      <c r="L55" s="55"/>
      <c r="M55" s="98"/>
    </row>
    <row r="56" spans="1:13" x14ac:dyDescent="0.25">
      <c r="A56" s="32" t="s">
        <v>119</v>
      </c>
      <c r="B56" s="32"/>
      <c r="C56" s="379">
        <v>0</v>
      </c>
      <c r="D56" s="48"/>
      <c r="E56" s="97"/>
      <c r="F56" s="57"/>
      <c r="G56" s="72">
        <v>0</v>
      </c>
      <c r="H56" s="55"/>
      <c r="I56" s="98">
        <f t="shared" ref="I56" si="6">(C56*G56)</f>
        <v>0</v>
      </c>
      <c r="J56" s="63"/>
      <c r="K56" s="322">
        <v>0</v>
      </c>
      <c r="L56" s="55"/>
      <c r="M56" s="98">
        <f t="shared" ref="M56" si="7">(C56*K56)</f>
        <v>0</v>
      </c>
    </row>
    <row r="57" spans="1:13" ht="1.5" customHeight="1" x14ac:dyDescent="0.25">
      <c r="A57" s="32"/>
      <c r="B57" s="32"/>
      <c r="C57" s="365"/>
      <c r="D57" s="48"/>
      <c r="E57" s="95"/>
      <c r="F57" s="57"/>
      <c r="G57" s="71"/>
      <c r="H57" s="55"/>
      <c r="I57" s="98"/>
      <c r="J57" s="63"/>
      <c r="K57" s="321"/>
      <c r="L57" s="55"/>
      <c r="M57" s="98"/>
    </row>
    <row r="58" spans="1:13" x14ac:dyDescent="0.25">
      <c r="A58" s="35" t="s">
        <v>143</v>
      </c>
      <c r="B58" s="35"/>
      <c r="C58" s="378"/>
      <c r="D58" s="49"/>
      <c r="E58" s="93"/>
      <c r="F58" s="31"/>
      <c r="G58" s="61"/>
      <c r="H58" s="31"/>
      <c r="I58" s="94"/>
      <c r="J58" s="61"/>
      <c r="K58" s="317"/>
      <c r="L58" s="31"/>
      <c r="M58" s="94"/>
    </row>
    <row r="59" spans="1:13" ht="1.5" customHeight="1" x14ac:dyDescent="0.25">
      <c r="A59" s="32"/>
      <c r="B59" s="32"/>
      <c r="C59" s="365"/>
      <c r="D59" s="48"/>
      <c r="E59" s="95"/>
      <c r="F59" s="57"/>
      <c r="G59" s="71"/>
      <c r="H59" s="55"/>
      <c r="I59" s="98"/>
      <c r="J59" s="63"/>
      <c r="K59" s="321"/>
      <c r="L59" s="55"/>
      <c r="M59" s="98"/>
    </row>
    <row r="60" spans="1:13" x14ac:dyDescent="0.25">
      <c r="A60" s="32" t="s">
        <v>113</v>
      </c>
      <c r="B60" s="41"/>
      <c r="C60" s="364">
        <v>0</v>
      </c>
      <c r="D60" s="48"/>
      <c r="E60" s="97"/>
      <c r="F60" s="57"/>
      <c r="G60" s="72">
        <v>0</v>
      </c>
      <c r="H60" s="55"/>
      <c r="I60" s="98">
        <f t="shared" ref="I60:I66" si="8">(C60*G60)</f>
        <v>0</v>
      </c>
      <c r="J60" s="63"/>
      <c r="K60" s="322">
        <v>0</v>
      </c>
      <c r="L60" s="55"/>
      <c r="M60" s="98">
        <f t="shared" ref="M60:M66" si="9">(C60*K60)</f>
        <v>0</v>
      </c>
    </row>
    <row r="61" spans="1:13" ht="1.5" customHeight="1" x14ac:dyDescent="0.25">
      <c r="A61" s="32"/>
      <c r="B61" s="32"/>
      <c r="C61" s="365"/>
      <c r="D61" s="48"/>
      <c r="E61" s="95"/>
      <c r="F61" s="57"/>
      <c r="G61" s="71"/>
      <c r="H61" s="55"/>
      <c r="I61" s="98"/>
      <c r="J61" s="63"/>
      <c r="K61" s="321"/>
      <c r="L61" s="55"/>
      <c r="M61" s="98"/>
    </row>
    <row r="62" spans="1:13" x14ac:dyDescent="0.25">
      <c r="A62" s="32" t="s">
        <v>114</v>
      </c>
      <c r="B62" s="41"/>
      <c r="C62" s="364">
        <v>0</v>
      </c>
      <c r="D62" s="48"/>
      <c r="E62" s="97"/>
      <c r="F62" s="57"/>
      <c r="G62" s="72">
        <v>0</v>
      </c>
      <c r="H62" s="55"/>
      <c r="I62" s="98">
        <f t="shared" si="8"/>
        <v>0</v>
      </c>
      <c r="J62" s="63"/>
      <c r="K62" s="322">
        <v>0</v>
      </c>
      <c r="L62" s="55"/>
      <c r="M62" s="98">
        <f t="shared" si="9"/>
        <v>0</v>
      </c>
    </row>
    <row r="63" spans="1:13" ht="1.5" customHeight="1" x14ac:dyDescent="0.25">
      <c r="A63" s="32"/>
      <c r="B63" s="32"/>
      <c r="C63" s="365"/>
      <c r="D63" s="48"/>
      <c r="E63" s="95"/>
      <c r="F63" s="57"/>
      <c r="G63" s="71"/>
      <c r="H63" s="55"/>
      <c r="I63" s="98"/>
      <c r="J63" s="63"/>
      <c r="K63" s="321"/>
      <c r="L63" s="55"/>
      <c r="M63" s="98"/>
    </row>
    <row r="64" spans="1:13" ht="15" hidden="1" customHeight="1" x14ac:dyDescent="0.25">
      <c r="A64" s="32" t="s">
        <v>142</v>
      </c>
      <c r="B64" s="41"/>
      <c r="C64" s="364">
        <v>1</v>
      </c>
      <c r="D64" s="48"/>
      <c r="E64" s="97"/>
      <c r="F64" s="57"/>
      <c r="G64" s="72">
        <v>0</v>
      </c>
      <c r="H64" s="55"/>
      <c r="I64" s="98">
        <f t="shared" ref="I64" si="10">(C64*G64)</f>
        <v>0</v>
      </c>
      <c r="J64" s="63"/>
      <c r="K64" s="322">
        <v>0</v>
      </c>
      <c r="L64" s="55"/>
      <c r="M64" s="98">
        <f t="shared" ref="M64" si="11">(C64*K64)</f>
        <v>0</v>
      </c>
    </row>
    <row r="65" spans="1:13" ht="1.5" hidden="1" customHeight="1" x14ac:dyDescent="0.25">
      <c r="A65" s="32"/>
      <c r="B65" s="32"/>
      <c r="C65" s="365"/>
      <c r="D65" s="48"/>
      <c r="E65" s="95"/>
      <c r="F65" s="57"/>
      <c r="G65" s="71"/>
      <c r="H65" s="55"/>
      <c r="I65" s="98"/>
      <c r="J65" s="63"/>
      <c r="K65" s="321"/>
      <c r="L65" s="55"/>
      <c r="M65" s="98"/>
    </row>
    <row r="66" spans="1:13" x14ac:dyDescent="0.25">
      <c r="A66" s="32" t="s">
        <v>115</v>
      </c>
      <c r="B66" s="41"/>
      <c r="C66" s="364">
        <v>0</v>
      </c>
      <c r="D66" s="48"/>
      <c r="E66" s="97"/>
      <c r="F66" s="57"/>
      <c r="G66" s="72">
        <v>0</v>
      </c>
      <c r="H66" s="55"/>
      <c r="I66" s="98">
        <f t="shared" si="8"/>
        <v>0</v>
      </c>
      <c r="J66" s="63"/>
      <c r="K66" s="322">
        <v>0</v>
      </c>
      <c r="L66" s="55"/>
      <c r="M66" s="98">
        <f t="shared" si="9"/>
        <v>0</v>
      </c>
    </row>
    <row r="67" spans="1:13" ht="1.5" customHeight="1" x14ac:dyDescent="0.25">
      <c r="A67" s="32"/>
      <c r="B67" s="32"/>
      <c r="C67" s="365"/>
      <c r="D67" s="48"/>
      <c r="E67" s="95"/>
      <c r="F67" s="57"/>
      <c r="G67" s="71"/>
      <c r="H67" s="55"/>
      <c r="I67" s="98"/>
      <c r="J67" s="63"/>
      <c r="K67" s="321"/>
      <c r="L67" s="55"/>
      <c r="M67" s="98"/>
    </row>
    <row r="68" spans="1:13" hidden="1" x14ac:dyDescent="0.25">
      <c r="A68" s="32" t="s">
        <v>116</v>
      </c>
      <c r="B68" s="41"/>
      <c r="C68" s="364">
        <v>110</v>
      </c>
      <c r="D68" s="48"/>
      <c r="E68" s="97"/>
      <c r="F68" s="57"/>
      <c r="G68" s="72">
        <v>0</v>
      </c>
      <c r="H68" s="55"/>
      <c r="I68" s="98">
        <f>-(C68*G68)</f>
        <v>0</v>
      </c>
      <c r="J68" s="63"/>
      <c r="K68" s="322">
        <v>0</v>
      </c>
      <c r="L68" s="55"/>
      <c r="M68" s="98">
        <f>-(C68*K68)</f>
        <v>0</v>
      </c>
    </row>
    <row r="69" spans="1:13" ht="1.5" customHeight="1" x14ac:dyDescent="0.25">
      <c r="A69" s="32"/>
      <c r="B69" s="32"/>
      <c r="C69" s="365"/>
      <c r="D69" s="48"/>
      <c r="E69" s="95"/>
      <c r="F69" s="57"/>
      <c r="G69" s="71"/>
      <c r="H69" s="55"/>
      <c r="I69" s="96"/>
      <c r="J69" s="63"/>
      <c r="K69" s="321"/>
      <c r="L69" s="55"/>
      <c r="M69" s="98"/>
    </row>
    <row r="70" spans="1:13" x14ac:dyDescent="0.25">
      <c r="A70" s="52" t="s">
        <v>44</v>
      </c>
      <c r="B70" s="52"/>
      <c r="C70" s="380"/>
      <c r="D70" s="53"/>
      <c r="E70" s="100"/>
      <c r="F70" s="52"/>
      <c r="G70" s="64"/>
      <c r="H70" s="54"/>
      <c r="I70" s="101">
        <f>SUM(I14:I68)</f>
        <v>0</v>
      </c>
      <c r="J70" s="64"/>
      <c r="K70" s="318"/>
      <c r="L70" s="54"/>
      <c r="M70" s="101">
        <f>SUM(M14:M68)</f>
        <v>0</v>
      </c>
    </row>
    <row r="71" spans="1:13" x14ac:dyDescent="0.25">
      <c r="A71" s="35" t="s">
        <v>84</v>
      </c>
      <c r="B71" s="35"/>
      <c r="C71" s="30"/>
      <c r="D71" s="47"/>
      <c r="E71" s="93"/>
      <c r="F71" s="31"/>
      <c r="G71" s="61"/>
      <c r="H71" s="31"/>
      <c r="I71" s="94"/>
      <c r="J71" s="61"/>
      <c r="K71" s="317"/>
      <c r="L71" s="31"/>
      <c r="M71" s="94"/>
    </row>
    <row r="72" spans="1:13" ht="1.5" customHeight="1" x14ac:dyDescent="0.25">
      <c r="A72" s="32"/>
      <c r="B72" s="32"/>
      <c r="C72" s="365"/>
      <c r="D72" s="48"/>
      <c r="E72" s="95"/>
      <c r="F72" s="57"/>
      <c r="G72" s="71"/>
      <c r="H72" s="55"/>
      <c r="I72" s="96"/>
      <c r="J72" s="63"/>
      <c r="K72" s="321"/>
      <c r="L72" s="55"/>
      <c r="M72" s="96"/>
    </row>
    <row r="73" spans="1:13" x14ac:dyDescent="0.25">
      <c r="A73" s="32" t="s">
        <v>39</v>
      </c>
      <c r="B73" s="32"/>
      <c r="C73" s="366">
        <v>0</v>
      </c>
      <c r="D73" s="51"/>
      <c r="E73" s="97"/>
      <c r="F73" s="57"/>
      <c r="G73" s="72">
        <v>0</v>
      </c>
      <c r="H73" s="55"/>
      <c r="I73" s="98">
        <f>(C73*G73)</f>
        <v>0</v>
      </c>
      <c r="J73" s="63"/>
      <c r="K73" s="322">
        <v>0</v>
      </c>
      <c r="L73" s="55"/>
      <c r="M73" s="98">
        <f>(C73*K73)</f>
        <v>0</v>
      </c>
    </row>
    <row r="74" spans="1:13" ht="1.5" customHeight="1" x14ac:dyDescent="0.25">
      <c r="A74" s="32"/>
      <c r="B74" s="32"/>
      <c r="C74" s="366">
        <v>1</v>
      </c>
      <c r="D74" s="48"/>
      <c r="E74" s="95"/>
      <c r="F74" s="57"/>
      <c r="G74" s="71"/>
      <c r="H74" s="55"/>
      <c r="I74" s="98"/>
      <c r="J74" s="63"/>
      <c r="K74" s="321"/>
      <c r="L74" s="55"/>
      <c r="M74" s="98"/>
    </row>
    <row r="75" spans="1:13" x14ac:dyDescent="0.25">
      <c r="A75" s="32" t="s">
        <v>40</v>
      </c>
      <c r="B75" s="32"/>
      <c r="C75" s="366">
        <v>0</v>
      </c>
      <c r="D75" s="51"/>
      <c r="E75" s="97"/>
      <c r="F75" s="57"/>
      <c r="G75" s="72">
        <v>0</v>
      </c>
      <c r="H75" s="55"/>
      <c r="I75" s="98">
        <f t="shared" ref="I75:I81" si="12">(C75*G75)</f>
        <v>0</v>
      </c>
      <c r="J75" s="63"/>
      <c r="K75" s="322">
        <v>0</v>
      </c>
      <c r="L75" s="55"/>
      <c r="M75" s="98">
        <f t="shared" ref="M75:M81" si="13">(C75*K75)</f>
        <v>0</v>
      </c>
    </row>
    <row r="76" spans="1:13" ht="1.5" customHeight="1" x14ac:dyDescent="0.25">
      <c r="A76" s="32"/>
      <c r="B76" s="32"/>
      <c r="C76" s="366">
        <v>1</v>
      </c>
      <c r="D76" s="48"/>
      <c r="E76" s="95"/>
      <c r="F76" s="57"/>
      <c r="G76" s="71"/>
      <c r="H76" s="55"/>
      <c r="I76" s="98"/>
      <c r="J76" s="63"/>
      <c r="K76" s="321"/>
      <c r="L76" s="55"/>
      <c r="M76" s="98"/>
    </row>
    <row r="77" spans="1:13" x14ac:dyDescent="0.25">
      <c r="A77" s="32" t="s">
        <v>41</v>
      </c>
      <c r="B77" s="32"/>
      <c r="C77" s="366">
        <v>0</v>
      </c>
      <c r="D77" s="51"/>
      <c r="E77" s="97"/>
      <c r="F77" s="57"/>
      <c r="G77" s="72">
        <v>0</v>
      </c>
      <c r="H77" s="55"/>
      <c r="I77" s="98">
        <f t="shared" si="12"/>
        <v>0</v>
      </c>
      <c r="J77" s="63"/>
      <c r="K77" s="322">
        <v>0</v>
      </c>
      <c r="L77" s="55"/>
      <c r="M77" s="98">
        <f t="shared" si="13"/>
        <v>0</v>
      </c>
    </row>
    <row r="78" spans="1:13" ht="1.5" customHeight="1" x14ac:dyDescent="0.25">
      <c r="A78" s="32"/>
      <c r="B78" s="32"/>
      <c r="C78" s="366">
        <v>1</v>
      </c>
      <c r="D78" s="48"/>
      <c r="E78" s="95"/>
      <c r="F78" s="57"/>
      <c r="G78" s="71"/>
      <c r="H78" s="55"/>
      <c r="I78" s="98"/>
      <c r="J78" s="63"/>
      <c r="K78" s="321"/>
      <c r="L78" s="55"/>
      <c r="M78" s="98"/>
    </row>
    <row r="79" spans="1:13" x14ac:dyDescent="0.25">
      <c r="A79" s="32" t="s">
        <v>42</v>
      </c>
      <c r="B79" s="32"/>
      <c r="C79" s="366">
        <v>0</v>
      </c>
      <c r="D79" s="51"/>
      <c r="E79" s="97"/>
      <c r="F79" s="57"/>
      <c r="G79" s="72">
        <v>0</v>
      </c>
      <c r="H79" s="55"/>
      <c r="I79" s="98">
        <f t="shared" si="12"/>
        <v>0</v>
      </c>
      <c r="J79" s="63"/>
      <c r="K79" s="322">
        <v>0</v>
      </c>
      <c r="L79" s="55"/>
      <c r="M79" s="98">
        <f t="shared" si="13"/>
        <v>0</v>
      </c>
    </row>
    <row r="80" spans="1:13" ht="1.5" customHeight="1" x14ac:dyDescent="0.25">
      <c r="A80" s="32"/>
      <c r="B80" s="32"/>
      <c r="C80" s="365"/>
      <c r="D80" s="48"/>
      <c r="E80" s="95"/>
      <c r="F80" s="57"/>
      <c r="G80" s="71"/>
      <c r="H80" s="55"/>
      <c r="I80" s="98"/>
      <c r="J80" s="63"/>
      <c r="K80" s="321"/>
      <c r="L80" s="55"/>
      <c r="M80" s="98"/>
    </row>
    <row r="81" spans="1:13" x14ac:dyDescent="0.25">
      <c r="A81" s="32" t="s">
        <v>43</v>
      </c>
      <c r="B81" s="32"/>
      <c r="C81" s="366">
        <v>0</v>
      </c>
      <c r="D81" s="51"/>
      <c r="E81" s="97"/>
      <c r="F81" s="57"/>
      <c r="G81" s="72">
        <v>0</v>
      </c>
      <c r="H81" s="55"/>
      <c r="I81" s="98">
        <f t="shared" si="12"/>
        <v>0</v>
      </c>
      <c r="J81" s="63"/>
      <c r="K81" s="322">
        <v>0</v>
      </c>
      <c r="L81" s="55"/>
      <c r="M81" s="98">
        <f t="shared" si="13"/>
        <v>0</v>
      </c>
    </row>
    <row r="82" spans="1:13" x14ac:dyDescent="0.25">
      <c r="A82" s="52" t="s">
        <v>87</v>
      </c>
      <c r="B82" s="52"/>
      <c r="C82" s="380"/>
      <c r="D82" s="53"/>
      <c r="E82" s="100"/>
      <c r="F82" s="52"/>
      <c r="G82" s="64"/>
      <c r="H82" s="54"/>
      <c r="I82" s="101">
        <f>SUM(I70,I81)</f>
        <v>0</v>
      </c>
      <c r="J82" s="64"/>
      <c r="K82" s="318"/>
      <c r="L82" s="54"/>
      <c r="M82" s="101">
        <f>SUM(M70,M81)</f>
        <v>0</v>
      </c>
    </row>
    <row r="83" spans="1:13" x14ac:dyDescent="0.25">
      <c r="A83" s="35" t="s">
        <v>85</v>
      </c>
      <c r="B83" s="35"/>
      <c r="C83" s="30"/>
      <c r="D83" s="47"/>
      <c r="E83" s="93"/>
      <c r="F83" s="31"/>
      <c r="G83" s="61"/>
      <c r="H83" s="31"/>
      <c r="I83" s="94"/>
      <c r="J83" s="61"/>
      <c r="K83" s="317"/>
      <c r="L83" s="31"/>
      <c r="M83" s="94"/>
    </row>
    <row r="84" spans="1:13" ht="1.5" customHeight="1" x14ac:dyDescent="0.25">
      <c r="A84" s="32"/>
      <c r="B84" s="32"/>
      <c r="C84" s="365"/>
      <c r="D84" s="48"/>
      <c r="E84" s="95"/>
      <c r="F84" s="57"/>
      <c r="G84" s="71"/>
      <c r="H84" s="55"/>
      <c r="I84" s="96"/>
      <c r="J84" s="63"/>
      <c r="K84" s="321"/>
      <c r="L84" s="55"/>
      <c r="M84" s="96"/>
    </row>
    <row r="85" spans="1:13" x14ac:dyDescent="0.25">
      <c r="A85" s="32" t="s">
        <v>39</v>
      </c>
      <c r="B85" s="32"/>
      <c r="C85" s="366">
        <v>0</v>
      </c>
      <c r="D85" s="51"/>
      <c r="E85" s="97"/>
      <c r="F85" s="57"/>
      <c r="G85" s="72">
        <v>0</v>
      </c>
      <c r="H85" s="55"/>
      <c r="I85" s="98">
        <f>(C85*G85)</f>
        <v>0</v>
      </c>
      <c r="J85" s="63"/>
      <c r="K85" s="322">
        <v>0</v>
      </c>
      <c r="L85" s="55"/>
      <c r="M85" s="98">
        <f>(C85*K85)</f>
        <v>0</v>
      </c>
    </row>
    <row r="86" spans="1:13" ht="1.5" customHeight="1" x14ac:dyDescent="0.25">
      <c r="A86" s="32"/>
      <c r="B86" s="32"/>
      <c r="C86" s="366">
        <v>1</v>
      </c>
      <c r="D86" s="48"/>
      <c r="E86" s="95"/>
      <c r="F86" s="57"/>
      <c r="G86" s="71"/>
      <c r="H86" s="55"/>
      <c r="I86" s="98"/>
      <c r="J86" s="63"/>
      <c r="K86" s="321"/>
      <c r="L86" s="55"/>
      <c r="M86" s="98"/>
    </row>
    <row r="87" spans="1:13" x14ac:dyDescent="0.25">
      <c r="A87" s="32" t="s">
        <v>40</v>
      </c>
      <c r="B87" s="32"/>
      <c r="C87" s="366">
        <v>0</v>
      </c>
      <c r="D87" s="51"/>
      <c r="E87" s="97"/>
      <c r="F87" s="57"/>
      <c r="G87" s="72">
        <v>0</v>
      </c>
      <c r="H87" s="55"/>
      <c r="I87" s="98">
        <f t="shared" ref="I87:I91" si="14">(C87*G87)</f>
        <v>0</v>
      </c>
      <c r="J87" s="63"/>
      <c r="K87" s="322">
        <v>0</v>
      </c>
      <c r="L87" s="55"/>
      <c r="M87" s="98">
        <f t="shared" ref="M87:M93" si="15">(C87*K87)</f>
        <v>0</v>
      </c>
    </row>
    <row r="88" spans="1:13" ht="1.5" customHeight="1" x14ac:dyDescent="0.25">
      <c r="A88" s="32"/>
      <c r="B88" s="32"/>
      <c r="C88" s="366">
        <v>1</v>
      </c>
      <c r="D88" s="48"/>
      <c r="E88" s="95"/>
      <c r="F88" s="57"/>
      <c r="G88" s="71"/>
      <c r="H88" s="55"/>
      <c r="I88" s="98"/>
      <c r="J88" s="63"/>
      <c r="K88" s="321"/>
      <c r="L88" s="55"/>
      <c r="M88" s="98"/>
    </row>
    <row r="89" spans="1:13" x14ac:dyDescent="0.25">
      <c r="A89" s="32" t="s">
        <v>41</v>
      </c>
      <c r="B89" s="32"/>
      <c r="C89" s="366">
        <v>0</v>
      </c>
      <c r="D89" s="51"/>
      <c r="E89" s="97"/>
      <c r="F89" s="57"/>
      <c r="G89" s="72">
        <v>0</v>
      </c>
      <c r="H89" s="55"/>
      <c r="I89" s="98">
        <f t="shared" si="14"/>
        <v>0</v>
      </c>
      <c r="J89" s="63"/>
      <c r="K89" s="322">
        <v>0</v>
      </c>
      <c r="L89" s="55"/>
      <c r="M89" s="98">
        <f t="shared" si="15"/>
        <v>0</v>
      </c>
    </row>
    <row r="90" spans="1:13" ht="1.5" customHeight="1" x14ac:dyDescent="0.25">
      <c r="A90" s="32"/>
      <c r="B90" s="32"/>
      <c r="C90" s="366">
        <v>1</v>
      </c>
      <c r="D90" s="48"/>
      <c r="E90" s="95"/>
      <c r="F90" s="57"/>
      <c r="G90" s="71"/>
      <c r="H90" s="55"/>
      <c r="I90" s="98"/>
      <c r="J90" s="63"/>
      <c r="K90" s="321"/>
      <c r="L90" s="55"/>
      <c r="M90" s="98"/>
    </row>
    <row r="91" spans="1:13" x14ac:dyDescent="0.25">
      <c r="A91" s="32" t="s">
        <v>42</v>
      </c>
      <c r="B91" s="32"/>
      <c r="C91" s="366">
        <v>0</v>
      </c>
      <c r="D91" s="51"/>
      <c r="E91" s="97"/>
      <c r="F91" s="57"/>
      <c r="G91" s="72">
        <v>0</v>
      </c>
      <c r="H91" s="55"/>
      <c r="I91" s="98">
        <f t="shared" si="14"/>
        <v>0</v>
      </c>
      <c r="J91" s="63"/>
      <c r="K91" s="322">
        <v>0</v>
      </c>
      <c r="L91" s="55"/>
      <c r="M91" s="98">
        <f t="shared" si="15"/>
        <v>0</v>
      </c>
    </row>
    <row r="92" spans="1:13" ht="1.5" customHeight="1" x14ac:dyDescent="0.25">
      <c r="A92" s="32"/>
      <c r="B92" s="32"/>
      <c r="C92" s="365"/>
      <c r="D92" s="48"/>
      <c r="E92" s="95"/>
      <c r="F92" s="57"/>
      <c r="G92" s="71"/>
      <c r="H92" s="55"/>
      <c r="I92" s="98"/>
      <c r="J92" s="63"/>
      <c r="K92" s="321"/>
      <c r="L92" s="55"/>
      <c r="M92" s="98"/>
    </row>
    <row r="93" spans="1:13" x14ac:dyDescent="0.25">
      <c r="A93" s="32" t="s">
        <v>43</v>
      </c>
      <c r="B93" s="32"/>
      <c r="C93" s="366">
        <v>0</v>
      </c>
      <c r="D93" s="51"/>
      <c r="E93" s="97"/>
      <c r="F93" s="57"/>
      <c r="G93" s="72">
        <v>0</v>
      </c>
      <c r="H93" s="55"/>
      <c r="I93" s="98">
        <f>(C93*G93)</f>
        <v>0</v>
      </c>
      <c r="J93" s="63"/>
      <c r="K93" s="322">
        <v>0</v>
      </c>
      <c r="L93" s="55"/>
      <c r="M93" s="98">
        <f t="shared" si="15"/>
        <v>0</v>
      </c>
    </row>
    <row r="94" spans="1:13" x14ac:dyDescent="0.25">
      <c r="A94" s="52" t="s">
        <v>86</v>
      </c>
      <c r="B94" s="52"/>
      <c r="C94" s="380"/>
      <c r="D94" s="53"/>
      <c r="E94" s="100"/>
      <c r="F94" s="52"/>
      <c r="G94" s="64"/>
      <c r="H94" s="54"/>
      <c r="I94" s="101">
        <f>SUM(I70,I93)</f>
        <v>0</v>
      </c>
      <c r="J94" s="64"/>
      <c r="K94" s="318"/>
      <c r="L94" s="54"/>
      <c r="M94" s="101">
        <f>SUM(M70,M93)</f>
        <v>0</v>
      </c>
    </row>
    <row r="95" spans="1:13" s="106" customFormat="1" ht="3" customHeight="1" thickBot="1" x14ac:dyDescent="0.3">
      <c r="A95" s="102"/>
      <c r="B95" s="102"/>
      <c r="C95" s="381"/>
      <c r="D95" s="103"/>
      <c r="E95" s="111"/>
      <c r="F95" s="112"/>
      <c r="G95" s="113"/>
      <c r="H95" s="114"/>
      <c r="I95" s="115"/>
      <c r="J95" s="104"/>
      <c r="K95" s="319"/>
      <c r="L95" s="114"/>
      <c r="M95" s="115"/>
    </row>
    <row r="96" spans="1:13" s="106" customFormat="1" ht="12.75" customHeight="1" x14ac:dyDescent="0.25">
      <c r="A96" s="102"/>
      <c r="B96" s="102"/>
      <c r="C96" s="381"/>
      <c r="D96" s="103"/>
      <c r="E96" s="102"/>
      <c r="F96" s="102"/>
      <c r="G96" s="104"/>
      <c r="H96" s="105"/>
      <c r="I96" s="104"/>
      <c r="J96" s="104"/>
      <c r="K96" s="104"/>
      <c r="L96" s="105"/>
      <c r="M96" s="104"/>
    </row>
    <row r="97" spans="1:13" x14ac:dyDescent="0.25">
      <c r="A97" s="44" t="s">
        <v>118</v>
      </c>
      <c r="C97" s="33"/>
      <c r="D97" s="28"/>
      <c r="E97" s="28"/>
      <c r="F97" s="28"/>
      <c r="G97" s="121"/>
      <c r="H97" s="28"/>
      <c r="I97" s="121"/>
      <c r="J97" s="121"/>
      <c r="K97" s="121"/>
      <c r="L97" s="28"/>
      <c r="M97" s="121"/>
    </row>
    <row r="98" spans="1:13" hidden="1" x14ac:dyDescent="0.25">
      <c r="A98" s="44" t="s">
        <v>112</v>
      </c>
      <c r="C98" s="33"/>
      <c r="D98" s="28"/>
      <c r="E98" s="28"/>
      <c r="F98" s="28"/>
      <c r="G98" s="121"/>
      <c r="H98" s="28"/>
      <c r="I98" s="121"/>
      <c r="J98" s="121"/>
      <c r="K98" s="121"/>
      <c r="L98" s="28"/>
      <c r="M98" s="121"/>
    </row>
    <row r="99" spans="1:13" s="106" customFormat="1" ht="3" hidden="1" customHeight="1" x14ac:dyDescent="0.25">
      <c r="A99" s="102"/>
      <c r="B99" s="102"/>
      <c r="C99" s="381"/>
      <c r="D99" s="103"/>
      <c r="E99" s="102"/>
      <c r="F99" s="102"/>
      <c r="G99" s="104"/>
      <c r="H99" s="105"/>
      <c r="I99" s="104"/>
      <c r="J99" s="104"/>
      <c r="K99" s="104"/>
      <c r="L99" s="105"/>
      <c r="M99" s="104"/>
    </row>
    <row r="100" spans="1:13" x14ac:dyDescent="0.25">
      <c r="A100" s="40"/>
      <c r="C100" s="33"/>
      <c r="D100" s="28"/>
      <c r="E100" s="28"/>
      <c r="F100" s="28"/>
      <c r="G100" s="121"/>
      <c r="H100" s="28"/>
      <c r="I100" s="121"/>
      <c r="J100" s="121"/>
      <c r="K100" s="121"/>
      <c r="L100" s="28"/>
      <c r="M100" s="121"/>
    </row>
    <row r="101" spans="1:13" x14ac:dyDescent="0.25">
      <c r="A101" s="40"/>
      <c r="C101" s="33"/>
      <c r="D101" s="28"/>
      <c r="E101" s="28"/>
      <c r="F101" s="28"/>
      <c r="G101" s="121"/>
      <c r="H101" s="28"/>
      <c r="I101" s="121"/>
      <c r="J101" s="121"/>
      <c r="K101" s="121"/>
      <c r="L101" s="28"/>
      <c r="M101" s="121"/>
    </row>
    <row r="102" spans="1:13" x14ac:dyDescent="0.25">
      <c r="C102" s="33"/>
      <c r="D102" s="28"/>
      <c r="E102" s="28"/>
      <c r="F102" s="28"/>
      <c r="G102" s="121"/>
      <c r="H102" s="28"/>
      <c r="I102" s="121"/>
      <c r="J102" s="121"/>
      <c r="K102" s="121"/>
      <c r="L102" s="28"/>
      <c r="M102" s="121"/>
    </row>
    <row r="103" spans="1:13" x14ac:dyDescent="0.25">
      <c r="C103" s="33"/>
      <c r="D103" s="28"/>
      <c r="E103" s="28"/>
      <c r="F103" s="28"/>
      <c r="G103" s="121"/>
      <c r="H103" s="28"/>
      <c r="I103" s="121"/>
      <c r="J103" s="121"/>
      <c r="K103" s="121"/>
      <c r="L103" s="28"/>
      <c r="M103" s="121"/>
    </row>
    <row r="104" spans="1:13" x14ac:dyDescent="0.25">
      <c r="C104" s="33"/>
      <c r="D104" s="28"/>
      <c r="E104" s="28"/>
      <c r="F104" s="28"/>
      <c r="G104" s="121"/>
      <c r="H104" s="28"/>
      <c r="I104" s="121"/>
      <c r="J104" s="121"/>
      <c r="K104" s="121"/>
      <c r="L104" s="28"/>
      <c r="M104" s="121"/>
    </row>
  </sheetData>
  <sheetProtection selectLockedCells="1"/>
  <mergeCells count="2">
    <mergeCell ref="E10:I10"/>
    <mergeCell ref="K10:M10"/>
  </mergeCells>
  <pageMargins left="0.7" right="0.7" top="0.75" bottom="0.75" header="0.3" footer="0.3"/>
  <pageSetup scale="58" orientation="landscape" r:id="rId1"/>
  <headerFooter>
    <oddFooter>&amp;CPRF 5
Page 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W104"/>
  <sheetViews>
    <sheetView zoomScale="115" zoomScaleNormal="115" workbookViewId="0">
      <pane ySplit="8" topLeftCell="A69" activePane="bottomLeft" state="frozen"/>
      <selection pane="bottomLeft" activeCell="C93" sqref="C93"/>
    </sheetView>
  </sheetViews>
  <sheetFormatPr defaultColWidth="9.140625" defaultRowHeight="15" x14ac:dyDescent="0.25"/>
  <cols>
    <col min="1" max="1" width="60.7109375" style="44" customWidth="1"/>
    <col min="2" max="2" width="1.7109375" style="44" customWidth="1"/>
    <col min="3" max="3" width="15.140625" style="43" customWidth="1"/>
    <col min="4" max="4" width="1.7109375" style="44" customWidth="1"/>
    <col min="5" max="5" width="24.7109375" style="44" customWidth="1"/>
    <col min="6" max="6" width="1.7109375" style="44" customWidth="1"/>
    <col min="7" max="7" width="11.7109375" style="65" customWidth="1"/>
    <col min="8" max="8" width="1.7109375" style="44" customWidth="1"/>
    <col min="9" max="9" width="28.7109375" style="65" customWidth="1"/>
    <col min="10" max="10" width="3.140625" style="65" customWidth="1"/>
    <col min="11" max="11" width="11.7109375" style="65" customWidth="1"/>
    <col min="12" max="12" width="1.7109375" style="44" customWidth="1"/>
    <col min="13" max="13" width="28.7109375" style="65" customWidth="1"/>
    <col min="14" max="16384" width="9.140625" style="44"/>
  </cols>
  <sheetData>
    <row r="1" spans="1:23" s="5" customFormat="1" ht="18" x14ac:dyDescent="0.25">
      <c r="A1" s="81"/>
      <c r="B1" s="17"/>
      <c r="C1" s="375"/>
      <c r="D1" s="17"/>
      <c r="E1" s="17"/>
      <c r="F1" s="17"/>
      <c r="G1" s="68"/>
      <c r="H1" s="1"/>
      <c r="I1" s="58"/>
      <c r="J1" s="58"/>
      <c r="K1" s="68"/>
      <c r="L1" s="76"/>
      <c r="M1" s="76" t="s">
        <v>1</v>
      </c>
      <c r="N1" s="4"/>
      <c r="O1" s="4"/>
      <c r="P1" s="4"/>
      <c r="Q1" s="4"/>
      <c r="R1" s="4"/>
      <c r="S1" s="4"/>
      <c r="T1" s="4"/>
      <c r="U1" s="4"/>
      <c r="V1" s="4"/>
      <c r="W1" s="4"/>
    </row>
    <row r="2" spans="1:23" s="5" customFormat="1" ht="18" x14ac:dyDescent="0.25">
      <c r="A2" s="83"/>
      <c r="B2" s="13"/>
      <c r="C2" s="22"/>
      <c r="D2" s="13"/>
      <c r="E2" s="18"/>
      <c r="F2" s="18"/>
      <c r="G2" s="69"/>
      <c r="H2" s="6"/>
      <c r="I2" s="58"/>
      <c r="J2" s="58"/>
      <c r="K2" s="69"/>
      <c r="L2" s="76"/>
      <c r="M2" s="76" t="s">
        <v>117</v>
      </c>
      <c r="N2" s="4"/>
      <c r="O2" s="4"/>
      <c r="P2" s="4"/>
      <c r="Q2" s="4"/>
      <c r="R2" s="4"/>
      <c r="S2" s="4"/>
      <c r="T2" s="4"/>
      <c r="U2" s="4"/>
      <c r="V2" s="4"/>
    </row>
    <row r="3" spans="1:23" s="5" customFormat="1" ht="18" x14ac:dyDescent="0.25">
      <c r="A3" s="14" t="s">
        <v>163</v>
      </c>
      <c r="B3" s="14"/>
      <c r="C3" s="23"/>
      <c r="D3" s="14"/>
      <c r="E3" s="14"/>
      <c r="F3" s="14"/>
      <c r="G3" s="70"/>
      <c r="H3" s="14"/>
      <c r="I3" s="70"/>
      <c r="J3" s="70"/>
      <c r="K3" s="70"/>
      <c r="L3" s="14"/>
      <c r="M3" s="70"/>
      <c r="N3" s="4"/>
      <c r="O3" s="4"/>
      <c r="P3" s="4"/>
      <c r="Q3" s="4"/>
      <c r="R3" s="4"/>
      <c r="S3" s="4"/>
      <c r="T3" s="4"/>
      <c r="U3" s="4"/>
      <c r="V3" s="4"/>
    </row>
    <row r="4" spans="1:23" s="5" customFormat="1" ht="18" x14ac:dyDescent="0.25">
      <c r="A4" s="19"/>
      <c r="B4" s="19"/>
      <c r="C4" s="24"/>
      <c r="D4" s="15"/>
      <c r="E4" s="16"/>
      <c r="F4" s="16"/>
      <c r="G4" s="68"/>
      <c r="H4" s="1"/>
      <c r="I4" s="59"/>
      <c r="J4" s="59"/>
      <c r="K4" s="68"/>
      <c r="L4" s="1"/>
      <c r="M4" s="59"/>
      <c r="N4" s="4"/>
      <c r="O4" s="4"/>
      <c r="P4" s="4"/>
      <c r="Q4" s="4"/>
      <c r="R4" s="4"/>
      <c r="S4" s="4"/>
      <c r="T4" s="4"/>
      <c r="U4" s="4"/>
      <c r="V4" s="4"/>
    </row>
    <row r="5" spans="1:23" s="5" customFormat="1" ht="19.5" x14ac:dyDescent="0.25">
      <c r="A5" s="8" t="s">
        <v>6</v>
      </c>
      <c r="B5" s="8"/>
      <c r="C5" s="309" t="str">
        <f>IF(ProposerName="", "", ProposerName)</f>
        <v>RespondingVendor</v>
      </c>
      <c r="D5" s="309"/>
      <c r="E5" s="309"/>
      <c r="F5" s="309"/>
      <c r="G5" s="309"/>
      <c r="H5" s="309"/>
      <c r="I5" s="309"/>
      <c r="J5" s="309"/>
      <c r="K5" s="310"/>
      <c r="L5" s="310"/>
      <c r="M5" s="311"/>
      <c r="N5" s="4"/>
      <c r="O5" s="4"/>
      <c r="P5" s="4"/>
      <c r="Q5" s="4"/>
      <c r="R5" s="4"/>
      <c r="S5" s="4"/>
      <c r="T5" s="4"/>
      <c r="U5" s="4"/>
      <c r="V5" s="4"/>
    </row>
    <row r="6" spans="1:23" s="5" customFormat="1" ht="2.1" customHeight="1" x14ac:dyDescent="0.25">
      <c r="A6" s="8"/>
      <c r="B6" s="8"/>
      <c r="C6" s="382"/>
      <c r="D6" s="8"/>
      <c r="E6" s="8"/>
      <c r="F6" s="8"/>
      <c r="G6" s="8"/>
      <c r="H6" s="8"/>
      <c r="I6" s="8"/>
      <c r="J6" s="8"/>
      <c r="K6" s="8"/>
      <c r="L6" s="8"/>
      <c r="M6" s="8"/>
      <c r="N6" s="4"/>
      <c r="O6" s="4"/>
      <c r="P6" s="4"/>
      <c r="Q6" s="4"/>
      <c r="R6" s="4"/>
      <c r="S6" s="4"/>
      <c r="T6" s="4"/>
      <c r="U6" s="4"/>
      <c r="V6" s="4"/>
    </row>
    <row r="7" spans="1:23" s="5" customFormat="1" ht="19.5" x14ac:dyDescent="0.25">
      <c r="A7" s="8" t="s">
        <v>7</v>
      </c>
      <c r="B7" s="8"/>
      <c r="C7" s="309" t="str">
        <f>IF(Solution="", "", Solution)</f>
        <v>VendorPlatform</v>
      </c>
      <c r="D7" s="309"/>
      <c r="E7" s="309"/>
      <c r="F7" s="309"/>
      <c r="G7" s="309"/>
      <c r="H7" s="309"/>
      <c r="I7" s="309"/>
      <c r="J7" s="309"/>
      <c r="K7" s="310"/>
      <c r="L7" s="310"/>
      <c r="M7" s="311"/>
      <c r="N7" s="4"/>
      <c r="O7" s="4"/>
      <c r="P7" s="4"/>
      <c r="Q7" s="4"/>
      <c r="R7" s="4"/>
      <c r="S7" s="4"/>
      <c r="T7" s="4"/>
      <c r="U7" s="4"/>
      <c r="V7" s="4"/>
    </row>
    <row r="8" spans="1:23" ht="15.75" thickBot="1" x14ac:dyDescent="0.3"/>
    <row r="9" spans="1:23" ht="4.5" customHeight="1" x14ac:dyDescent="0.25">
      <c r="E9" s="107"/>
      <c r="F9" s="108"/>
      <c r="G9" s="109"/>
      <c r="H9" s="108"/>
      <c r="I9" s="110"/>
      <c r="K9" s="320"/>
      <c r="L9" s="108"/>
      <c r="M9" s="315"/>
    </row>
    <row r="10" spans="1:23" x14ac:dyDescent="0.25">
      <c r="A10" s="314" t="str">
        <f ca="1">MID(CELL("Filename",A1),FIND("]",CELL("Filename",A1))+1,255)</f>
        <v>Blank 2</v>
      </c>
      <c r="B10" s="305"/>
      <c r="C10" s="376"/>
      <c r="D10" s="305"/>
      <c r="E10" s="673" t="s">
        <v>110</v>
      </c>
      <c r="F10" s="674"/>
      <c r="G10" s="674"/>
      <c r="H10" s="674"/>
      <c r="I10" s="675"/>
      <c r="J10" s="305"/>
      <c r="K10" s="673" t="s">
        <v>111</v>
      </c>
      <c r="L10" s="674"/>
      <c r="M10" s="675"/>
    </row>
    <row r="11" spans="1:23" ht="20.100000000000001" customHeight="1" x14ac:dyDescent="0.25">
      <c r="A11" s="25" t="s">
        <v>45</v>
      </c>
      <c r="B11" s="25"/>
      <c r="C11" s="26" t="s">
        <v>8</v>
      </c>
      <c r="D11" s="25"/>
      <c r="E11" s="91" t="s">
        <v>9</v>
      </c>
      <c r="F11" s="27"/>
      <c r="G11" s="60" t="s">
        <v>10</v>
      </c>
      <c r="H11" s="25"/>
      <c r="I11" s="92" t="s">
        <v>11</v>
      </c>
      <c r="J11" s="66"/>
      <c r="K11" s="316" t="s">
        <v>100</v>
      </c>
      <c r="L11" s="25"/>
      <c r="M11" s="92" t="s">
        <v>106</v>
      </c>
    </row>
    <row r="12" spans="1:23" hidden="1" x14ac:dyDescent="0.25">
      <c r="A12" s="29" t="s">
        <v>12</v>
      </c>
      <c r="B12" s="29"/>
      <c r="C12" s="30"/>
      <c r="D12" s="47"/>
      <c r="E12" s="93"/>
      <c r="F12" s="31"/>
      <c r="G12" s="61"/>
      <c r="H12" s="31"/>
      <c r="I12" s="94"/>
      <c r="J12" s="61"/>
      <c r="K12" s="317"/>
      <c r="L12" s="31"/>
      <c r="M12" s="94"/>
    </row>
    <row r="13" spans="1:23" s="106" customFormat="1" ht="1.5" hidden="1" customHeight="1" x14ac:dyDescent="0.25">
      <c r="A13" s="40"/>
      <c r="B13" s="40"/>
      <c r="C13" s="377"/>
      <c r="D13" s="116"/>
      <c r="E13" s="95"/>
      <c r="F13" s="57"/>
      <c r="G13" s="71"/>
      <c r="H13" s="55"/>
      <c r="I13" s="117"/>
      <c r="J13" s="118"/>
      <c r="K13" s="321"/>
      <c r="L13" s="55"/>
      <c r="M13" s="117"/>
    </row>
    <row r="14" spans="1:23" hidden="1" x14ac:dyDescent="0.25">
      <c r="A14" s="32" t="s">
        <v>55</v>
      </c>
      <c r="B14" s="32"/>
      <c r="C14" s="364">
        <v>1</v>
      </c>
      <c r="D14" s="48"/>
      <c r="E14" s="97"/>
      <c r="F14" s="57"/>
      <c r="G14" s="72"/>
      <c r="H14" s="55"/>
      <c r="I14" s="119">
        <f>(C14*G14)</f>
        <v>0</v>
      </c>
      <c r="J14" s="63"/>
      <c r="K14" s="322"/>
      <c r="L14" s="55"/>
      <c r="M14" s="98">
        <f>(C14*K14)</f>
        <v>0</v>
      </c>
    </row>
    <row r="15" spans="1:23" s="106" customFormat="1" ht="1.5" hidden="1" customHeight="1" x14ac:dyDescent="0.25">
      <c r="A15" s="40"/>
      <c r="B15" s="40"/>
      <c r="C15" s="377"/>
      <c r="D15" s="116"/>
      <c r="E15" s="95"/>
      <c r="F15" s="57"/>
      <c r="G15" s="71"/>
      <c r="H15" s="55"/>
      <c r="I15" s="119"/>
      <c r="J15" s="118"/>
      <c r="K15" s="321"/>
      <c r="L15" s="55"/>
      <c r="M15" s="98"/>
    </row>
    <row r="16" spans="1:23" hidden="1" x14ac:dyDescent="0.25">
      <c r="A16" s="32" t="s">
        <v>14</v>
      </c>
      <c r="B16" s="32"/>
      <c r="C16" s="364">
        <v>1</v>
      </c>
      <c r="D16" s="48"/>
      <c r="E16" s="97"/>
      <c r="F16" s="57"/>
      <c r="G16" s="72">
        <v>0</v>
      </c>
      <c r="H16" s="55"/>
      <c r="I16" s="119">
        <f t="shared" ref="I16:I20" si="0">(C16*G16)</f>
        <v>0</v>
      </c>
      <c r="J16" s="63"/>
      <c r="K16" s="322">
        <v>0</v>
      </c>
      <c r="L16" s="55"/>
      <c r="M16" s="98">
        <f t="shared" ref="M16:M20" si="1">(C16*K16)</f>
        <v>0</v>
      </c>
    </row>
    <row r="17" spans="1:13" s="106" customFormat="1" ht="1.5" hidden="1" customHeight="1" x14ac:dyDescent="0.25">
      <c r="A17" s="40"/>
      <c r="B17" s="40"/>
      <c r="C17" s="377"/>
      <c r="D17" s="116"/>
      <c r="E17" s="95"/>
      <c r="F17" s="57"/>
      <c r="G17" s="71"/>
      <c r="H17" s="55"/>
      <c r="I17" s="119"/>
      <c r="J17" s="118"/>
      <c r="K17" s="321"/>
      <c r="L17" s="55"/>
      <c r="M17" s="98"/>
    </row>
    <row r="18" spans="1:13" hidden="1" x14ac:dyDescent="0.25">
      <c r="A18" s="32" t="s">
        <v>15</v>
      </c>
      <c r="B18" s="32"/>
      <c r="C18" s="364">
        <v>1</v>
      </c>
      <c r="D18" s="48"/>
      <c r="E18" s="97"/>
      <c r="F18" s="57"/>
      <c r="G18" s="72">
        <v>0</v>
      </c>
      <c r="H18" s="55"/>
      <c r="I18" s="119">
        <f t="shared" si="0"/>
        <v>0</v>
      </c>
      <c r="J18" s="63"/>
      <c r="K18" s="322">
        <v>0</v>
      </c>
      <c r="L18" s="55"/>
      <c r="M18" s="98">
        <f t="shared" si="1"/>
        <v>0</v>
      </c>
    </row>
    <row r="19" spans="1:13" s="106" customFormat="1" ht="1.5" hidden="1" customHeight="1" x14ac:dyDescent="0.25">
      <c r="A19" s="40"/>
      <c r="B19" s="40"/>
      <c r="C19" s="377"/>
      <c r="D19" s="116"/>
      <c r="E19" s="95"/>
      <c r="F19" s="57"/>
      <c r="G19" s="71"/>
      <c r="H19" s="55"/>
      <c r="I19" s="119"/>
      <c r="J19" s="118"/>
      <c r="K19" s="321"/>
      <c r="L19" s="55"/>
      <c r="M19" s="98"/>
    </row>
    <row r="20" spans="1:13" hidden="1" x14ac:dyDescent="0.25">
      <c r="A20" s="32" t="s">
        <v>16</v>
      </c>
      <c r="B20" s="32"/>
      <c r="C20" s="364">
        <v>2</v>
      </c>
      <c r="D20" s="48"/>
      <c r="E20" s="97"/>
      <c r="F20" s="57"/>
      <c r="G20" s="72">
        <v>0</v>
      </c>
      <c r="H20" s="55"/>
      <c r="I20" s="119">
        <f t="shared" si="0"/>
        <v>0</v>
      </c>
      <c r="J20" s="63"/>
      <c r="K20" s="322">
        <v>0</v>
      </c>
      <c r="L20" s="55"/>
      <c r="M20" s="98">
        <f t="shared" si="1"/>
        <v>0</v>
      </c>
    </row>
    <row r="21" spans="1:13" s="106" customFormat="1" ht="1.5" hidden="1" customHeight="1" x14ac:dyDescent="0.25">
      <c r="A21" s="40"/>
      <c r="B21" s="40"/>
      <c r="C21" s="377"/>
      <c r="D21" s="116"/>
      <c r="E21" s="95"/>
      <c r="F21" s="57"/>
      <c r="G21" s="71"/>
      <c r="H21" s="55"/>
      <c r="I21" s="117"/>
      <c r="J21" s="118"/>
      <c r="K21" s="321"/>
      <c r="L21" s="55"/>
      <c r="M21" s="117"/>
    </row>
    <row r="22" spans="1:13" x14ac:dyDescent="0.25">
      <c r="A22" s="35" t="s">
        <v>17</v>
      </c>
      <c r="B22" s="35"/>
      <c r="C22" s="378"/>
      <c r="D22" s="49"/>
      <c r="E22" s="93"/>
      <c r="F22" s="31"/>
      <c r="G22" s="61"/>
      <c r="H22" s="31"/>
      <c r="I22" s="94"/>
      <c r="J22" s="61"/>
      <c r="K22" s="317"/>
      <c r="L22" s="31"/>
      <c r="M22" s="94"/>
    </row>
    <row r="23" spans="1:13" ht="1.5" customHeight="1" x14ac:dyDescent="0.25">
      <c r="A23" s="32"/>
      <c r="B23" s="32"/>
      <c r="C23" s="365"/>
      <c r="D23" s="48"/>
      <c r="E23" s="95"/>
      <c r="F23" s="57"/>
      <c r="G23" s="71"/>
      <c r="H23" s="55"/>
      <c r="I23" s="96"/>
      <c r="J23" s="63"/>
      <c r="K23" s="321"/>
      <c r="L23" s="55"/>
      <c r="M23" s="96"/>
    </row>
    <row r="24" spans="1:13" x14ac:dyDescent="0.25">
      <c r="A24" s="32" t="s">
        <v>18</v>
      </c>
      <c r="B24" s="32"/>
      <c r="C24" s="364">
        <v>0</v>
      </c>
      <c r="D24" s="48"/>
      <c r="E24" s="97"/>
      <c r="F24" s="57"/>
      <c r="G24" s="72">
        <v>0</v>
      </c>
      <c r="H24" s="55"/>
      <c r="I24" s="98">
        <f>(C24*G24)</f>
        <v>0</v>
      </c>
      <c r="J24" s="63"/>
      <c r="K24" s="322">
        <v>0</v>
      </c>
      <c r="L24" s="55"/>
      <c r="M24" s="98">
        <f>(C24*K24)</f>
        <v>0</v>
      </c>
    </row>
    <row r="25" spans="1:13" ht="1.5" customHeight="1" x14ac:dyDescent="0.25">
      <c r="A25" s="32"/>
      <c r="B25" s="32"/>
      <c r="C25" s="365"/>
      <c r="D25" s="48"/>
      <c r="E25" s="95"/>
      <c r="F25" s="57"/>
      <c r="G25" s="71"/>
      <c r="H25" s="55"/>
      <c r="I25" s="96"/>
      <c r="J25" s="63"/>
      <c r="K25" s="321"/>
      <c r="L25" s="55"/>
      <c r="M25" s="98"/>
    </row>
    <row r="26" spans="1:13" x14ac:dyDescent="0.25">
      <c r="A26" s="32" t="s">
        <v>19</v>
      </c>
      <c r="B26" s="32"/>
      <c r="C26" s="364">
        <v>0</v>
      </c>
      <c r="D26" s="48"/>
      <c r="E26" s="97"/>
      <c r="F26" s="57"/>
      <c r="G26" s="72">
        <v>0</v>
      </c>
      <c r="H26" s="55"/>
      <c r="I26" s="98">
        <f>(C26*G26)</f>
        <v>0</v>
      </c>
      <c r="J26" s="63"/>
      <c r="K26" s="322">
        <v>0</v>
      </c>
      <c r="L26" s="55"/>
      <c r="M26" s="98">
        <f t="shared" ref="M26:M28" si="2">(C26*K26)</f>
        <v>0</v>
      </c>
    </row>
    <row r="27" spans="1:13" ht="1.5" customHeight="1" x14ac:dyDescent="0.25">
      <c r="A27" s="32"/>
      <c r="B27" s="32"/>
      <c r="C27" s="365"/>
      <c r="D27" s="48"/>
      <c r="E27" s="95"/>
      <c r="F27" s="57"/>
      <c r="G27" s="71"/>
      <c r="H27" s="55"/>
      <c r="I27" s="96"/>
      <c r="J27" s="63"/>
      <c r="K27" s="321"/>
      <c r="L27" s="55"/>
      <c r="M27" s="98"/>
    </row>
    <row r="28" spans="1:13" x14ac:dyDescent="0.25">
      <c r="A28" s="32" t="s">
        <v>20</v>
      </c>
      <c r="B28" s="32"/>
      <c r="C28" s="364">
        <v>0</v>
      </c>
      <c r="D28" s="48"/>
      <c r="E28" s="97"/>
      <c r="F28" s="57"/>
      <c r="G28" s="72">
        <v>0</v>
      </c>
      <c r="H28" s="55"/>
      <c r="I28" s="98">
        <f>(C28*G28)</f>
        <v>0</v>
      </c>
      <c r="J28" s="63"/>
      <c r="K28" s="322">
        <v>0</v>
      </c>
      <c r="L28" s="55"/>
      <c r="M28" s="98">
        <f t="shared" si="2"/>
        <v>0</v>
      </c>
    </row>
    <row r="29" spans="1:13" ht="1.5" customHeight="1" x14ac:dyDescent="0.25">
      <c r="A29" s="32"/>
      <c r="B29" s="32"/>
      <c r="C29" s="365"/>
      <c r="D29" s="48"/>
      <c r="E29" s="95"/>
      <c r="F29" s="57"/>
      <c r="G29" s="71"/>
      <c r="H29" s="55"/>
      <c r="I29" s="96"/>
      <c r="J29" s="63"/>
      <c r="K29" s="321"/>
      <c r="L29" s="55"/>
      <c r="M29" s="96"/>
    </row>
    <row r="30" spans="1:13" x14ac:dyDescent="0.25">
      <c r="A30" s="35" t="s">
        <v>21</v>
      </c>
      <c r="B30" s="35"/>
      <c r="C30" s="378"/>
      <c r="D30" s="49"/>
      <c r="E30" s="93"/>
      <c r="F30" s="31"/>
      <c r="G30" s="61"/>
      <c r="H30" s="31"/>
      <c r="I30" s="94"/>
      <c r="J30" s="61"/>
      <c r="K30" s="317"/>
      <c r="L30" s="31"/>
      <c r="M30" s="94"/>
    </row>
    <row r="31" spans="1:13" ht="1.5" customHeight="1" x14ac:dyDescent="0.25">
      <c r="A31" s="32"/>
      <c r="B31" s="32"/>
      <c r="C31" s="365"/>
      <c r="D31" s="48"/>
      <c r="E31" s="95"/>
      <c r="F31" s="57"/>
      <c r="G31" s="71"/>
      <c r="H31" s="55"/>
      <c r="I31" s="96"/>
      <c r="J31" s="63"/>
      <c r="K31" s="321"/>
      <c r="L31" s="55"/>
      <c r="M31" s="96"/>
    </row>
    <row r="32" spans="1:13" x14ac:dyDescent="0.25">
      <c r="A32" s="32" t="s">
        <v>22</v>
      </c>
      <c r="B32" s="32"/>
      <c r="C32" s="364">
        <v>0</v>
      </c>
      <c r="D32" s="48"/>
      <c r="E32" s="97"/>
      <c r="F32" s="57"/>
      <c r="G32" s="72">
        <v>0</v>
      </c>
      <c r="H32" s="55"/>
      <c r="I32" s="98">
        <f>(C32*G32)</f>
        <v>0</v>
      </c>
      <c r="J32" s="63"/>
      <c r="K32" s="323">
        <v>0</v>
      </c>
      <c r="L32" s="55"/>
      <c r="M32" s="132">
        <f>(C32*K32)</f>
        <v>0</v>
      </c>
    </row>
    <row r="33" spans="1:13" s="28" customFormat="1" ht="1.5" customHeight="1" x14ac:dyDescent="0.25">
      <c r="A33" s="32"/>
      <c r="B33" s="32"/>
      <c r="C33" s="365"/>
      <c r="D33" s="48"/>
      <c r="E33" s="95"/>
      <c r="F33" s="57"/>
      <c r="G33" s="71"/>
      <c r="H33" s="55"/>
      <c r="I33" s="96"/>
      <c r="J33" s="63"/>
      <c r="K33" s="321"/>
      <c r="L33" s="55"/>
      <c r="M33" s="132"/>
    </row>
    <row r="34" spans="1:13" x14ac:dyDescent="0.25">
      <c r="A34" s="32" t="s">
        <v>23</v>
      </c>
      <c r="B34" s="32"/>
      <c r="C34" s="364">
        <v>0</v>
      </c>
      <c r="D34" s="48"/>
      <c r="E34" s="97"/>
      <c r="F34" s="57"/>
      <c r="G34" s="72">
        <v>0</v>
      </c>
      <c r="H34" s="55"/>
      <c r="I34" s="98">
        <f>(C34*G34)</f>
        <v>0</v>
      </c>
      <c r="J34" s="63"/>
      <c r="K34" s="324">
        <v>0</v>
      </c>
      <c r="L34" s="55"/>
      <c r="M34" s="132">
        <f t="shared" ref="M34" si="3">(C34*K34)</f>
        <v>0</v>
      </c>
    </row>
    <row r="35" spans="1:13" ht="1.5" customHeight="1" x14ac:dyDescent="0.25">
      <c r="A35" s="32"/>
      <c r="B35" s="32"/>
      <c r="C35" s="365"/>
      <c r="D35" s="48"/>
      <c r="E35" s="95"/>
      <c r="F35" s="57"/>
      <c r="G35" s="71"/>
      <c r="H35" s="55"/>
      <c r="I35" s="96"/>
      <c r="J35" s="63"/>
      <c r="K35" s="321"/>
      <c r="L35" s="55"/>
      <c r="M35" s="96"/>
    </row>
    <row r="36" spans="1:13" x14ac:dyDescent="0.25">
      <c r="A36" s="35" t="s">
        <v>24</v>
      </c>
      <c r="B36" s="35"/>
      <c r="C36" s="378"/>
      <c r="D36" s="49"/>
      <c r="E36" s="93"/>
      <c r="F36" s="31"/>
      <c r="G36" s="61"/>
      <c r="H36" s="31"/>
      <c r="I36" s="94"/>
      <c r="J36" s="61"/>
      <c r="K36" s="317"/>
      <c r="L36" s="31"/>
      <c r="M36" s="94"/>
    </row>
    <row r="37" spans="1:13" ht="1.5" customHeight="1" x14ac:dyDescent="0.25">
      <c r="A37" s="32"/>
      <c r="B37" s="32"/>
      <c r="C37" s="365"/>
      <c r="D37" s="48"/>
      <c r="E37" s="95"/>
      <c r="F37" s="57"/>
      <c r="G37" s="71"/>
      <c r="H37" s="55"/>
      <c r="I37" s="96"/>
      <c r="J37" s="63"/>
      <c r="K37" s="321"/>
      <c r="L37" s="55"/>
      <c r="M37" s="96"/>
    </row>
    <row r="38" spans="1:13" x14ac:dyDescent="0.25">
      <c r="A38" s="32" t="s">
        <v>25</v>
      </c>
      <c r="B38" s="32"/>
      <c r="C38" s="364">
        <v>0</v>
      </c>
      <c r="D38" s="48"/>
      <c r="E38" s="97"/>
      <c r="F38" s="57"/>
      <c r="G38" s="72">
        <v>0</v>
      </c>
      <c r="H38" s="55"/>
      <c r="I38" s="98">
        <f>(C38*G38)</f>
        <v>0</v>
      </c>
      <c r="J38" s="63"/>
      <c r="K38" s="322">
        <v>0</v>
      </c>
      <c r="L38" s="55"/>
      <c r="M38" s="98">
        <f>(C38*K38)</f>
        <v>0</v>
      </c>
    </row>
    <row r="39" spans="1:13" ht="1.5" customHeight="1" x14ac:dyDescent="0.25">
      <c r="A39" s="32"/>
      <c r="B39" s="32"/>
      <c r="C39" s="365"/>
      <c r="D39" s="48"/>
      <c r="E39" s="95"/>
      <c r="F39" s="57"/>
      <c r="G39" s="71"/>
      <c r="H39" s="55"/>
      <c r="I39" s="98"/>
      <c r="J39" s="63"/>
      <c r="K39" s="321"/>
      <c r="L39" s="55"/>
      <c r="M39" s="98"/>
    </row>
    <row r="40" spans="1:13" x14ac:dyDescent="0.25">
      <c r="A40" s="32" t="s">
        <v>26</v>
      </c>
      <c r="B40" s="32"/>
      <c r="C40" s="364">
        <v>0</v>
      </c>
      <c r="D40" s="48"/>
      <c r="E40" s="97"/>
      <c r="F40" s="57"/>
      <c r="G40" s="72">
        <v>0</v>
      </c>
      <c r="H40" s="55"/>
      <c r="I40" s="98">
        <f t="shared" ref="I40:I50" si="4">(C40*G40)</f>
        <v>0</v>
      </c>
      <c r="J40" s="63"/>
      <c r="K40" s="322">
        <v>0</v>
      </c>
      <c r="L40" s="55"/>
      <c r="M40" s="98">
        <f t="shared" ref="M40:M48" si="5">(C40*K40)</f>
        <v>0</v>
      </c>
    </row>
    <row r="41" spans="1:13" ht="1.5" customHeight="1" x14ac:dyDescent="0.25">
      <c r="A41" s="32"/>
      <c r="B41" s="32"/>
      <c r="C41" s="365"/>
      <c r="D41" s="48"/>
      <c r="E41" s="95"/>
      <c r="F41" s="57"/>
      <c r="G41" s="71"/>
      <c r="H41" s="55"/>
      <c r="I41" s="98"/>
      <c r="J41" s="63"/>
      <c r="K41" s="321"/>
      <c r="L41" s="55"/>
      <c r="M41" s="98"/>
    </row>
    <row r="42" spans="1:13" x14ac:dyDescent="0.25">
      <c r="A42" s="32" t="s">
        <v>27</v>
      </c>
      <c r="B42" s="32"/>
      <c r="C42" s="364">
        <v>0</v>
      </c>
      <c r="D42" s="48"/>
      <c r="E42" s="97"/>
      <c r="F42" s="57"/>
      <c r="G42" s="72">
        <v>0</v>
      </c>
      <c r="H42" s="55"/>
      <c r="I42" s="98">
        <f t="shared" si="4"/>
        <v>0</v>
      </c>
      <c r="J42" s="63"/>
      <c r="K42" s="322">
        <v>0</v>
      </c>
      <c r="L42" s="55"/>
      <c r="M42" s="98">
        <f t="shared" si="5"/>
        <v>0</v>
      </c>
    </row>
    <row r="43" spans="1:13" ht="1.5" customHeight="1" x14ac:dyDescent="0.25">
      <c r="A43" s="32"/>
      <c r="B43" s="32"/>
      <c r="C43" s="365"/>
      <c r="D43" s="48"/>
      <c r="E43" s="95"/>
      <c r="F43" s="57"/>
      <c r="G43" s="71"/>
      <c r="H43" s="55"/>
      <c r="I43" s="98"/>
      <c r="J43" s="63"/>
      <c r="K43" s="321"/>
      <c r="L43" s="55"/>
      <c r="M43" s="98"/>
    </row>
    <row r="44" spans="1:13" x14ac:dyDescent="0.25">
      <c r="A44" s="32" t="s">
        <v>28</v>
      </c>
      <c r="B44" s="32"/>
      <c r="C44" s="364">
        <v>0</v>
      </c>
      <c r="D44" s="48"/>
      <c r="E44" s="97"/>
      <c r="F44" s="57"/>
      <c r="G44" s="72">
        <v>0</v>
      </c>
      <c r="H44" s="55"/>
      <c r="I44" s="98">
        <f t="shared" si="4"/>
        <v>0</v>
      </c>
      <c r="J44" s="63"/>
      <c r="K44" s="322">
        <v>0</v>
      </c>
      <c r="L44" s="55"/>
      <c r="M44" s="98">
        <f t="shared" si="5"/>
        <v>0</v>
      </c>
    </row>
    <row r="45" spans="1:13" ht="1.5" customHeight="1" x14ac:dyDescent="0.25">
      <c r="A45" s="32"/>
      <c r="B45" s="32"/>
      <c r="C45" s="365"/>
      <c r="D45" s="48"/>
      <c r="E45" s="95"/>
      <c r="F45" s="57"/>
      <c r="G45" s="71"/>
      <c r="H45" s="55"/>
      <c r="I45" s="98"/>
      <c r="J45" s="63"/>
      <c r="K45" s="321"/>
      <c r="L45" s="55"/>
      <c r="M45" s="98"/>
    </row>
    <row r="46" spans="1:13" x14ac:dyDescent="0.25">
      <c r="A46" s="38" t="s">
        <v>177</v>
      </c>
      <c r="B46" s="38"/>
      <c r="C46" s="364">
        <v>0</v>
      </c>
      <c r="D46" s="48"/>
      <c r="E46" s="97"/>
      <c r="F46" s="57"/>
      <c r="G46" s="72">
        <v>0</v>
      </c>
      <c r="H46" s="55"/>
      <c r="I46" s="98">
        <f t="shared" si="4"/>
        <v>0</v>
      </c>
      <c r="J46" s="63"/>
      <c r="K46" s="322">
        <v>0</v>
      </c>
      <c r="L46" s="55"/>
      <c r="M46" s="98">
        <f t="shared" si="5"/>
        <v>0</v>
      </c>
    </row>
    <row r="47" spans="1:13" ht="1.5" customHeight="1" x14ac:dyDescent="0.25">
      <c r="A47" s="32"/>
      <c r="B47" s="32"/>
      <c r="C47" s="365"/>
      <c r="D47" s="48"/>
      <c r="E47" s="95"/>
      <c r="F47" s="57"/>
      <c r="G47" s="71"/>
      <c r="H47" s="55"/>
      <c r="I47" s="98"/>
      <c r="J47" s="63"/>
      <c r="K47" s="321"/>
      <c r="L47" s="55"/>
      <c r="M47" s="98"/>
    </row>
    <row r="48" spans="1:13" x14ac:dyDescent="0.25">
      <c r="A48" s="32" t="s">
        <v>30</v>
      </c>
      <c r="B48" s="32"/>
      <c r="C48" s="364">
        <v>0</v>
      </c>
      <c r="D48" s="48"/>
      <c r="E48" s="97"/>
      <c r="F48" s="57"/>
      <c r="G48" s="72">
        <v>0</v>
      </c>
      <c r="H48" s="57"/>
      <c r="I48" s="98">
        <f t="shared" si="4"/>
        <v>0</v>
      </c>
      <c r="J48" s="63"/>
      <c r="K48" s="322">
        <v>0</v>
      </c>
      <c r="L48" s="57"/>
      <c r="M48" s="98">
        <f t="shared" si="5"/>
        <v>0</v>
      </c>
    </row>
    <row r="49" spans="1:13" ht="1.5" customHeight="1" x14ac:dyDescent="0.25">
      <c r="A49" s="32"/>
      <c r="B49" s="32"/>
      <c r="C49" s="365"/>
      <c r="D49" s="48"/>
      <c r="E49" s="95"/>
      <c r="F49" s="57"/>
      <c r="G49" s="71"/>
      <c r="H49" s="55"/>
      <c r="I49" s="98"/>
      <c r="J49" s="63"/>
      <c r="K49" s="321"/>
      <c r="L49" s="55"/>
      <c r="M49" s="98"/>
    </row>
    <row r="50" spans="1:13" hidden="1" x14ac:dyDescent="0.25">
      <c r="A50" s="32" t="s">
        <v>31</v>
      </c>
      <c r="B50" s="32"/>
      <c r="C50" s="364">
        <v>1</v>
      </c>
      <c r="D50" s="48"/>
      <c r="E50" s="97"/>
      <c r="F50" s="57"/>
      <c r="G50" s="72">
        <v>0</v>
      </c>
      <c r="H50" s="55"/>
      <c r="I50" s="98">
        <f t="shared" si="4"/>
        <v>0</v>
      </c>
      <c r="J50" s="63"/>
      <c r="K50" s="322">
        <v>0</v>
      </c>
      <c r="L50" s="55"/>
      <c r="M50" s="98">
        <f>(C50*K50)</f>
        <v>0</v>
      </c>
    </row>
    <row r="51" spans="1:13" ht="1.5" hidden="1" customHeight="1" x14ac:dyDescent="0.25">
      <c r="A51" s="32"/>
      <c r="B51" s="32"/>
      <c r="C51" s="365"/>
      <c r="D51" s="48"/>
      <c r="E51" s="95"/>
      <c r="F51" s="57"/>
      <c r="G51" s="71"/>
      <c r="H51" s="55"/>
      <c r="I51" s="96"/>
      <c r="J51" s="63"/>
      <c r="K51" s="321"/>
      <c r="L51" s="55"/>
      <c r="M51" s="96"/>
    </row>
    <row r="52" spans="1:13" x14ac:dyDescent="0.25">
      <c r="A52" s="35" t="s">
        <v>178</v>
      </c>
      <c r="B52" s="35"/>
      <c r="C52" s="378"/>
      <c r="D52" s="49"/>
      <c r="E52" s="93"/>
      <c r="F52" s="31"/>
      <c r="G52" s="62"/>
      <c r="H52" s="50"/>
      <c r="I52" s="99"/>
      <c r="J52" s="67"/>
      <c r="K52" s="325"/>
      <c r="L52" s="50"/>
      <c r="M52" s="99"/>
    </row>
    <row r="53" spans="1:13" ht="1.5" customHeight="1" x14ac:dyDescent="0.25">
      <c r="A53" s="32"/>
      <c r="B53" s="32"/>
      <c r="C53" s="365"/>
      <c r="D53" s="48"/>
      <c r="E53" s="95"/>
      <c r="F53" s="57"/>
      <c r="G53" s="71"/>
      <c r="H53" s="55"/>
      <c r="I53" s="96"/>
      <c r="J53" s="63"/>
      <c r="K53" s="321"/>
      <c r="L53" s="55"/>
      <c r="M53" s="96"/>
    </row>
    <row r="54" spans="1:13" x14ac:dyDescent="0.25">
      <c r="A54" s="32" t="s">
        <v>88</v>
      </c>
      <c r="B54" s="32"/>
      <c r="C54" s="379">
        <v>0</v>
      </c>
      <c r="D54" s="48"/>
      <c r="E54" s="97"/>
      <c r="F54" s="57"/>
      <c r="G54" s="72">
        <v>0</v>
      </c>
      <c r="H54" s="55"/>
      <c r="I54" s="98">
        <f>(C54*G54)</f>
        <v>0</v>
      </c>
      <c r="J54" s="63"/>
      <c r="K54" s="322">
        <v>0</v>
      </c>
      <c r="L54" s="55"/>
      <c r="M54" s="98">
        <f>(C54*K54)</f>
        <v>0</v>
      </c>
    </row>
    <row r="55" spans="1:13" ht="1.5" customHeight="1" x14ac:dyDescent="0.25">
      <c r="A55" s="32"/>
      <c r="B55" s="32"/>
      <c r="C55" s="365"/>
      <c r="D55" s="48"/>
      <c r="E55" s="95"/>
      <c r="F55" s="57"/>
      <c r="G55" s="71"/>
      <c r="H55" s="55"/>
      <c r="I55" s="98"/>
      <c r="J55" s="63"/>
      <c r="K55" s="321"/>
      <c r="L55" s="55"/>
      <c r="M55" s="98"/>
    </row>
    <row r="56" spans="1:13" x14ac:dyDescent="0.25">
      <c r="A56" s="32" t="s">
        <v>119</v>
      </c>
      <c r="B56" s="32"/>
      <c r="C56" s="379">
        <v>0</v>
      </c>
      <c r="D56" s="48"/>
      <c r="E56" s="97"/>
      <c r="F56" s="57"/>
      <c r="G56" s="72">
        <v>0</v>
      </c>
      <c r="H56" s="55"/>
      <c r="I56" s="98">
        <f t="shared" ref="I56" si="6">(C56*G56)</f>
        <v>0</v>
      </c>
      <c r="J56" s="63"/>
      <c r="K56" s="322">
        <v>0</v>
      </c>
      <c r="L56" s="55"/>
      <c r="M56" s="98">
        <f t="shared" ref="M56" si="7">(C56*K56)</f>
        <v>0</v>
      </c>
    </row>
    <row r="57" spans="1:13" ht="1.5" customHeight="1" x14ac:dyDescent="0.25">
      <c r="A57" s="32"/>
      <c r="B57" s="32"/>
      <c r="C57" s="365"/>
      <c r="D57" s="48"/>
      <c r="E57" s="95"/>
      <c r="F57" s="57"/>
      <c r="G57" s="71"/>
      <c r="H57" s="55"/>
      <c r="I57" s="98"/>
      <c r="J57" s="63"/>
      <c r="K57" s="321"/>
      <c r="L57" s="55"/>
      <c r="M57" s="98"/>
    </row>
    <row r="58" spans="1:13" x14ac:dyDescent="0.25">
      <c r="A58" s="35" t="s">
        <v>143</v>
      </c>
      <c r="B58" s="35"/>
      <c r="C58" s="378"/>
      <c r="D58" s="49"/>
      <c r="E58" s="93"/>
      <c r="F58" s="31"/>
      <c r="G58" s="61"/>
      <c r="H58" s="31"/>
      <c r="I58" s="94"/>
      <c r="J58" s="61"/>
      <c r="K58" s="317"/>
      <c r="L58" s="31"/>
      <c r="M58" s="94"/>
    </row>
    <row r="59" spans="1:13" ht="1.5" customHeight="1" x14ac:dyDescent="0.25">
      <c r="A59" s="32"/>
      <c r="B59" s="32"/>
      <c r="C59" s="365"/>
      <c r="D59" s="48"/>
      <c r="E59" s="95"/>
      <c r="F59" s="57"/>
      <c r="G59" s="71"/>
      <c r="H59" s="55"/>
      <c r="I59" s="98"/>
      <c r="J59" s="63"/>
      <c r="K59" s="321"/>
      <c r="L59" s="55"/>
      <c r="M59" s="98"/>
    </row>
    <row r="60" spans="1:13" x14ac:dyDescent="0.25">
      <c r="A60" s="32" t="s">
        <v>113</v>
      </c>
      <c r="B60" s="41"/>
      <c r="C60" s="364">
        <v>0</v>
      </c>
      <c r="D60" s="48"/>
      <c r="E60" s="97"/>
      <c r="F60" s="57"/>
      <c r="G60" s="72">
        <v>0</v>
      </c>
      <c r="H60" s="55"/>
      <c r="I60" s="98">
        <f t="shared" ref="I60:I66" si="8">(C60*G60)</f>
        <v>0</v>
      </c>
      <c r="J60" s="63"/>
      <c r="K60" s="322">
        <v>0</v>
      </c>
      <c r="L60" s="55"/>
      <c r="M60" s="98">
        <f t="shared" ref="M60:M66" si="9">(C60*K60)</f>
        <v>0</v>
      </c>
    </row>
    <row r="61" spans="1:13" ht="1.5" customHeight="1" x14ac:dyDescent="0.25">
      <c r="A61" s="32"/>
      <c r="B61" s="32"/>
      <c r="C61" s="365"/>
      <c r="D61" s="48"/>
      <c r="E61" s="95"/>
      <c r="F61" s="57"/>
      <c r="G61" s="71"/>
      <c r="H61" s="55"/>
      <c r="I61" s="98"/>
      <c r="J61" s="63"/>
      <c r="K61" s="321"/>
      <c r="L61" s="55"/>
      <c r="M61" s="98"/>
    </row>
    <row r="62" spans="1:13" x14ac:dyDescent="0.25">
      <c r="A62" s="32" t="s">
        <v>114</v>
      </c>
      <c r="B62" s="41"/>
      <c r="C62" s="364">
        <v>0</v>
      </c>
      <c r="D62" s="48"/>
      <c r="E62" s="97"/>
      <c r="F62" s="57"/>
      <c r="G62" s="72">
        <v>0</v>
      </c>
      <c r="H62" s="55"/>
      <c r="I62" s="98">
        <f t="shared" si="8"/>
        <v>0</v>
      </c>
      <c r="J62" s="63"/>
      <c r="K62" s="322">
        <v>0</v>
      </c>
      <c r="L62" s="55"/>
      <c r="M62" s="98">
        <f t="shared" si="9"/>
        <v>0</v>
      </c>
    </row>
    <row r="63" spans="1:13" ht="1.5" customHeight="1" x14ac:dyDescent="0.25">
      <c r="A63" s="32"/>
      <c r="B63" s="32"/>
      <c r="C63" s="365"/>
      <c r="D63" s="48"/>
      <c r="E63" s="95"/>
      <c r="F63" s="57"/>
      <c r="G63" s="71"/>
      <c r="H63" s="55"/>
      <c r="I63" s="98"/>
      <c r="J63" s="63"/>
      <c r="K63" s="321"/>
      <c r="L63" s="55"/>
      <c r="M63" s="98"/>
    </row>
    <row r="64" spans="1:13" ht="15" hidden="1" customHeight="1" x14ac:dyDescent="0.25">
      <c r="A64" s="32" t="s">
        <v>142</v>
      </c>
      <c r="B64" s="41"/>
      <c r="C64" s="364">
        <v>1</v>
      </c>
      <c r="D64" s="48"/>
      <c r="E64" s="97"/>
      <c r="F64" s="57"/>
      <c r="G64" s="72">
        <v>0</v>
      </c>
      <c r="H64" s="55"/>
      <c r="I64" s="98">
        <f t="shared" ref="I64" si="10">(C64*G64)</f>
        <v>0</v>
      </c>
      <c r="J64" s="63"/>
      <c r="K64" s="322">
        <v>0</v>
      </c>
      <c r="L64" s="55"/>
      <c r="M64" s="98">
        <f t="shared" ref="M64" si="11">(C64*K64)</f>
        <v>0</v>
      </c>
    </row>
    <row r="65" spans="1:13" ht="1.5" hidden="1" customHeight="1" x14ac:dyDescent="0.25">
      <c r="A65" s="32"/>
      <c r="B65" s="32"/>
      <c r="C65" s="365"/>
      <c r="D65" s="48"/>
      <c r="E65" s="95"/>
      <c r="F65" s="57"/>
      <c r="G65" s="71"/>
      <c r="H65" s="55"/>
      <c r="I65" s="98"/>
      <c r="J65" s="63"/>
      <c r="K65" s="321"/>
      <c r="L65" s="55"/>
      <c r="M65" s="98"/>
    </row>
    <row r="66" spans="1:13" x14ac:dyDescent="0.25">
      <c r="A66" s="32" t="s">
        <v>115</v>
      </c>
      <c r="B66" s="41"/>
      <c r="C66" s="364">
        <v>0</v>
      </c>
      <c r="D66" s="48"/>
      <c r="E66" s="97"/>
      <c r="F66" s="57"/>
      <c r="G66" s="72">
        <v>0</v>
      </c>
      <c r="H66" s="55"/>
      <c r="I66" s="98">
        <f t="shared" si="8"/>
        <v>0</v>
      </c>
      <c r="J66" s="63"/>
      <c r="K66" s="322">
        <v>0</v>
      </c>
      <c r="L66" s="55"/>
      <c r="M66" s="98">
        <f t="shared" si="9"/>
        <v>0</v>
      </c>
    </row>
    <row r="67" spans="1:13" ht="1.5" hidden="1" customHeight="1" x14ac:dyDescent="0.25">
      <c r="A67" s="32"/>
      <c r="B67" s="32"/>
      <c r="C67" s="365"/>
      <c r="D67" s="48"/>
      <c r="E67" s="95"/>
      <c r="F67" s="57"/>
      <c r="G67" s="71"/>
      <c r="H67" s="55"/>
      <c r="I67" s="98"/>
      <c r="J67" s="63"/>
      <c r="K67" s="321"/>
      <c r="L67" s="55"/>
      <c r="M67" s="98"/>
    </row>
    <row r="68" spans="1:13" hidden="1" x14ac:dyDescent="0.25">
      <c r="A68" s="32" t="s">
        <v>116</v>
      </c>
      <c r="B68" s="41"/>
      <c r="C68" s="364">
        <v>110</v>
      </c>
      <c r="D68" s="48"/>
      <c r="E68" s="97"/>
      <c r="F68" s="57"/>
      <c r="G68" s="72">
        <v>0</v>
      </c>
      <c r="H68" s="55"/>
      <c r="I68" s="98">
        <f>-(C68*G68)</f>
        <v>0</v>
      </c>
      <c r="J68" s="63"/>
      <c r="K68" s="322">
        <v>0</v>
      </c>
      <c r="L68" s="55"/>
      <c r="M68" s="98">
        <f>-(C68*K68)</f>
        <v>0</v>
      </c>
    </row>
    <row r="69" spans="1:13" ht="1.5" customHeight="1" x14ac:dyDescent="0.25">
      <c r="A69" s="32"/>
      <c r="B69" s="32"/>
      <c r="C69" s="365"/>
      <c r="D69" s="48"/>
      <c r="E69" s="95"/>
      <c r="F69" s="57"/>
      <c r="G69" s="71"/>
      <c r="H69" s="55"/>
      <c r="I69" s="96"/>
      <c r="J69" s="63"/>
      <c r="K69" s="321"/>
      <c r="L69" s="55"/>
      <c r="M69" s="98"/>
    </row>
    <row r="70" spans="1:13" x14ac:dyDescent="0.25">
      <c r="A70" s="52" t="s">
        <v>44</v>
      </c>
      <c r="B70" s="52"/>
      <c r="C70" s="380"/>
      <c r="D70" s="53"/>
      <c r="E70" s="100"/>
      <c r="F70" s="52"/>
      <c r="G70" s="64"/>
      <c r="H70" s="54"/>
      <c r="I70" s="101">
        <f>SUM(I14:I68)</f>
        <v>0</v>
      </c>
      <c r="J70" s="64"/>
      <c r="K70" s="318"/>
      <c r="L70" s="54"/>
      <c r="M70" s="101">
        <f>SUM(M14:M68)</f>
        <v>0</v>
      </c>
    </row>
    <row r="71" spans="1:13" x14ac:dyDescent="0.25">
      <c r="A71" s="35" t="s">
        <v>84</v>
      </c>
      <c r="B71" s="35"/>
      <c r="C71" s="30"/>
      <c r="D71" s="47"/>
      <c r="E71" s="93"/>
      <c r="F71" s="31"/>
      <c r="G71" s="61"/>
      <c r="H71" s="31"/>
      <c r="I71" s="94"/>
      <c r="J71" s="61"/>
      <c r="K71" s="317"/>
      <c r="L71" s="31"/>
      <c r="M71" s="94"/>
    </row>
    <row r="72" spans="1:13" ht="1.5" customHeight="1" x14ac:dyDescent="0.25">
      <c r="A72" s="32"/>
      <c r="B72" s="32"/>
      <c r="C72" s="365"/>
      <c r="D72" s="48"/>
      <c r="E72" s="95"/>
      <c r="F72" s="57"/>
      <c r="G72" s="71"/>
      <c r="H72" s="55"/>
      <c r="I72" s="96"/>
      <c r="J72" s="63"/>
      <c r="K72" s="321"/>
      <c r="L72" s="55"/>
      <c r="M72" s="96"/>
    </row>
    <row r="73" spans="1:13" x14ac:dyDescent="0.25">
      <c r="A73" s="32" t="s">
        <v>39</v>
      </c>
      <c r="B73" s="32"/>
      <c r="C73" s="366">
        <v>0</v>
      </c>
      <c r="D73" s="51"/>
      <c r="E73" s="97"/>
      <c r="F73" s="57"/>
      <c r="G73" s="72">
        <v>0</v>
      </c>
      <c r="H73" s="55"/>
      <c r="I73" s="98">
        <f>(C73*G73)</f>
        <v>0</v>
      </c>
      <c r="J73" s="63"/>
      <c r="K73" s="322">
        <v>0</v>
      </c>
      <c r="L73" s="55"/>
      <c r="M73" s="98">
        <f>(C73*K73)</f>
        <v>0</v>
      </c>
    </row>
    <row r="74" spans="1:13" ht="1.5" customHeight="1" x14ac:dyDescent="0.25">
      <c r="A74" s="32"/>
      <c r="B74" s="32"/>
      <c r="C74" s="366">
        <v>1</v>
      </c>
      <c r="D74" s="48"/>
      <c r="E74" s="95"/>
      <c r="F74" s="57"/>
      <c r="G74" s="71"/>
      <c r="H74" s="55"/>
      <c r="I74" s="98"/>
      <c r="J74" s="63"/>
      <c r="K74" s="321"/>
      <c r="L74" s="55"/>
      <c r="M74" s="98"/>
    </row>
    <row r="75" spans="1:13" x14ac:dyDescent="0.25">
      <c r="A75" s="32" t="s">
        <v>40</v>
      </c>
      <c r="B75" s="32"/>
      <c r="C75" s="366">
        <v>0</v>
      </c>
      <c r="D75" s="51"/>
      <c r="E75" s="97"/>
      <c r="F75" s="57"/>
      <c r="G75" s="72">
        <v>0</v>
      </c>
      <c r="H75" s="55"/>
      <c r="I75" s="98">
        <f t="shared" ref="I75:I81" si="12">(C75*G75)</f>
        <v>0</v>
      </c>
      <c r="J75" s="63"/>
      <c r="K75" s="322">
        <v>0</v>
      </c>
      <c r="L75" s="55"/>
      <c r="M75" s="98">
        <f t="shared" ref="M75:M81" si="13">(C75*K75)</f>
        <v>0</v>
      </c>
    </row>
    <row r="76" spans="1:13" ht="1.5" customHeight="1" x14ac:dyDescent="0.25">
      <c r="A76" s="32"/>
      <c r="B76" s="32"/>
      <c r="C76" s="366">
        <v>1</v>
      </c>
      <c r="D76" s="48"/>
      <c r="E76" s="95"/>
      <c r="F76" s="57"/>
      <c r="G76" s="71"/>
      <c r="H76" s="55"/>
      <c r="I76" s="98"/>
      <c r="J76" s="63"/>
      <c r="K76" s="321"/>
      <c r="L76" s="55"/>
      <c r="M76" s="98"/>
    </row>
    <row r="77" spans="1:13" x14ac:dyDescent="0.25">
      <c r="A77" s="32" t="s">
        <v>41</v>
      </c>
      <c r="B77" s="32"/>
      <c r="C77" s="366">
        <v>0</v>
      </c>
      <c r="D77" s="51"/>
      <c r="E77" s="97"/>
      <c r="F77" s="57"/>
      <c r="G77" s="72">
        <v>0</v>
      </c>
      <c r="H77" s="55"/>
      <c r="I77" s="98">
        <f t="shared" si="12"/>
        <v>0</v>
      </c>
      <c r="J77" s="63"/>
      <c r="K77" s="322">
        <v>0</v>
      </c>
      <c r="L77" s="55"/>
      <c r="M77" s="98">
        <f t="shared" si="13"/>
        <v>0</v>
      </c>
    </row>
    <row r="78" spans="1:13" ht="1.5" customHeight="1" x14ac:dyDescent="0.25">
      <c r="A78" s="32"/>
      <c r="B78" s="32"/>
      <c r="C78" s="366">
        <v>1</v>
      </c>
      <c r="D78" s="48"/>
      <c r="E78" s="95"/>
      <c r="F78" s="57"/>
      <c r="G78" s="71"/>
      <c r="H78" s="55"/>
      <c r="I78" s="98"/>
      <c r="J78" s="63"/>
      <c r="K78" s="321"/>
      <c r="L78" s="55"/>
      <c r="M78" s="98"/>
    </row>
    <row r="79" spans="1:13" x14ac:dyDescent="0.25">
      <c r="A79" s="32" t="s">
        <v>42</v>
      </c>
      <c r="B79" s="32"/>
      <c r="C79" s="366">
        <v>0</v>
      </c>
      <c r="D79" s="51"/>
      <c r="E79" s="97"/>
      <c r="F79" s="57"/>
      <c r="G79" s="72">
        <v>0</v>
      </c>
      <c r="H79" s="55"/>
      <c r="I79" s="98">
        <f t="shared" si="12"/>
        <v>0</v>
      </c>
      <c r="J79" s="63"/>
      <c r="K79" s="322">
        <v>0</v>
      </c>
      <c r="L79" s="55"/>
      <c r="M79" s="98">
        <f t="shared" si="13"/>
        <v>0</v>
      </c>
    </row>
    <row r="80" spans="1:13" ht="1.5" customHeight="1" x14ac:dyDescent="0.25">
      <c r="A80" s="32"/>
      <c r="B80" s="32"/>
      <c r="C80" s="365"/>
      <c r="D80" s="48"/>
      <c r="E80" s="95"/>
      <c r="F80" s="57"/>
      <c r="G80" s="71"/>
      <c r="H80" s="55"/>
      <c r="I80" s="98"/>
      <c r="J80" s="63"/>
      <c r="K80" s="321"/>
      <c r="L80" s="55"/>
      <c r="M80" s="98"/>
    </row>
    <row r="81" spans="1:13" x14ac:dyDescent="0.25">
      <c r="A81" s="32" t="s">
        <v>43</v>
      </c>
      <c r="B81" s="32"/>
      <c r="C81" s="366">
        <v>0</v>
      </c>
      <c r="D81" s="51"/>
      <c r="E81" s="97"/>
      <c r="F81" s="57"/>
      <c r="G81" s="72">
        <v>0</v>
      </c>
      <c r="H81" s="55"/>
      <c r="I81" s="98">
        <f t="shared" si="12"/>
        <v>0</v>
      </c>
      <c r="J81" s="63"/>
      <c r="K81" s="322">
        <v>0</v>
      </c>
      <c r="L81" s="55"/>
      <c r="M81" s="98">
        <f t="shared" si="13"/>
        <v>0</v>
      </c>
    </row>
    <row r="82" spans="1:13" x14ac:dyDescent="0.25">
      <c r="A82" s="52" t="s">
        <v>87</v>
      </c>
      <c r="B82" s="52"/>
      <c r="C82" s="380"/>
      <c r="D82" s="53"/>
      <c r="E82" s="100"/>
      <c r="F82" s="52"/>
      <c r="G82" s="64"/>
      <c r="H82" s="54"/>
      <c r="I82" s="101">
        <f>SUM(I70,I81)</f>
        <v>0</v>
      </c>
      <c r="J82" s="64"/>
      <c r="K82" s="318"/>
      <c r="L82" s="54"/>
      <c r="M82" s="101">
        <f>SUM(M70,M81)</f>
        <v>0</v>
      </c>
    </row>
    <row r="83" spans="1:13" x14ac:dyDescent="0.25">
      <c r="A83" s="35" t="s">
        <v>85</v>
      </c>
      <c r="B83" s="35"/>
      <c r="C83" s="30"/>
      <c r="D83" s="47"/>
      <c r="E83" s="93"/>
      <c r="F83" s="31"/>
      <c r="G83" s="61"/>
      <c r="H83" s="31"/>
      <c r="I83" s="94"/>
      <c r="J83" s="61"/>
      <c r="K83" s="317"/>
      <c r="L83" s="31"/>
      <c r="M83" s="94"/>
    </row>
    <row r="84" spans="1:13" ht="1.5" customHeight="1" x14ac:dyDescent="0.25">
      <c r="A84" s="32"/>
      <c r="B84" s="32"/>
      <c r="C84" s="365"/>
      <c r="D84" s="48"/>
      <c r="E84" s="95"/>
      <c r="F84" s="57"/>
      <c r="G84" s="71"/>
      <c r="H84" s="55"/>
      <c r="I84" s="96"/>
      <c r="J84" s="63"/>
      <c r="K84" s="321"/>
      <c r="L84" s="55"/>
      <c r="M84" s="96"/>
    </row>
    <row r="85" spans="1:13" x14ac:dyDescent="0.25">
      <c r="A85" s="32" t="s">
        <v>39</v>
      </c>
      <c r="B85" s="32"/>
      <c r="C85" s="366">
        <v>0</v>
      </c>
      <c r="D85" s="51"/>
      <c r="E85" s="97"/>
      <c r="F85" s="57"/>
      <c r="G85" s="72">
        <v>0</v>
      </c>
      <c r="H85" s="55"/>
      <c r="I85" s="98">
        <f>(C85*G85)</f>
        <v>0</v>
      </c>
      <c r="J85" s="63"/>
      <c r="K85" s="322">
        <v>0</v>
      </c>
      <c r="L85" s="55"/>
      <c r="M85" s="98">
        <f>(C85*K85)</f>
        <v>0</v>
      </c>
    </row>
    <row r="86" spans="1:13" ht="1.5" customHeight="1" x14ac:dyDescent="0.25">
      <c r="A86" s="32"/>
      <c r="B86" s="32"/>
      <c r="C86" s="366">
        <v>1</v>
      </c>
      <c r="D86" s="48"/>
      <c r="E86" s="95"/>
      <c r="F86" s="57"/>
      <c r="G86" s="71"/>
      <c r="H86" s="55"/>
      <c r="I86" s="98"/>
      <c r="J86" s="63"/>
      <c r="K86" s="321"/>
      <c r="L86" s="55"/>
      <c r="M86" s="98"/>
    </row>
    <row r="87" spans="1:13" x14ac:dyDescent="0.25">
      <c r="A87" s="32" t="s">
        <v>40</v>
      </c>
      <c r="B87" s="32"/>
      <c r="C87" s="366">
        <v>0</v>
      </c>
      <c r="D87" s="51"/>
      <c r="E87" s="97"/>
      <c r="F87" s="57"/>
      <c r="G87" s="72">
        <v>0</v>
      </c>
      <c r="H87" s="55"/>
      <c r="I87" s="98">
        <f t="shared" ref="I87:I91" si="14">(C87*G87)</f>
        <v>0</v>
      </c>
      <c r="J87" s="63"/>
      <c r="K87" s="322">
        <v>0</v>
      </c>
      <c r="L87" s="55"/>
      <c r="M87" s="98">
        <f t="shared" ref="M87:M93" si="15">(C87*K87)</f>
        <v>0</v>
      </c>
    </row>
    <row r="88" spans="1:13" ht="1.5" customHeight="1" x14ac:dyDescent="0.25">
      <c r="A88" s="32"/>
      <c r="B88" s="32"/>
      <c r="C88" s="366">
        <v>1</v>
      </c>
      <c r="D88" s="48"/>
      <c r="E88" s="95"/>
      <c r="F88" s="57"/>
      <c r="G88" s="71"/>
      <c r="H88" s="55"/>
      <c r="I88" s="98"/>
      <c r="J88" s="63"/>
      <c r="K88" s="321"/>
      <c r="L88" s="55"/>
      <c r="M88" s="98"/>
    </row>
    <row r="89" spans="1:13" x14ac:dyDescent="0.25">
      <c r="A89" s="32" t="s">
        <v>41</v>
      </c>
      <c r="B89" s="32"/>
      <c r="C89" s="366">
        <v>0</v>
      </c>
      <c r="D89" s="51"/>
      <c r="E89" s="97"/>
      <c r="F89" s="57"/>
      <c r="G89" s="72">
        <v>0</v>
      </c>
      <c r="H89" s="55"/>
      <c r="I89" s="98">
        <f t="shared" si="14"/>
        <v>0</v>
      </c>
      <c r="J89" s="63"/>
      <c r="K89" s="322">
        <v>0</v>
      </c>
      <c r="L89" s="55"/>
      <c r="M89" s="98">
        <f t="shared" si="15"/>
        <v>0</v>
      </c>
    </row>
    <row r="90" spans="1:13" ht="1.5" customHeight="1" x14ac:dyDescent="0.25">
      <c r="A90" s="32"/>
      <c r="B90" s="32"/>
      <c r="C90" s="366">
        <v>1</v>
      </c>
      <c r="D90" s="48"/>
      <c r="E90" s="95"/>
      <c r="F90" s="57"/>
      <c r="G90" s="71"/>
      <c r="H90" s="55"/>
      <c r="I90" s="98"/>
      <c r="J90" s="63"/>
      <c r="K90" s="321"/>
      <c r="L90" s="55"/>
      <c r="M90" s="98"/>
    </row>
    <row r="91" spans="1:13" x14ac:dyDescent="0.25">
      <c r="A91" s="32" t="s">
        <v>42</v>
      </c>
      <c r="B91" s="32"/>
      <c r="C91" s="366">
        <v>0</v>
      </c>
      <c r="D91" s="51"/>
      <c r="E91" s="97"/>
      <c r="F91" s="57"/>
      <c r="G91" s="72">
        <v>0</v>
      </c>
      <c r="H91" s="55"/>
      <c r="I91" s="98">
        <f t="shared" si="14"/>
        <v>0</v>
      </c>
      <c r="J91" s="63"/>
      <c r="K91" s="322">
        <v>0</v>
      </c>
      <c r="L91" s="55"/>
      <c r="M91" s="98">
        <f t="shared" si="15"/>
        <v>0</v>
      </c>
    </row>
    <row r="92" spans="1:13" ht="1.5" customHeight="1" x14ac:dyDescent="0.25">
      <c r="A92" s="32"/>
      <c r="B92" s="32"/>
      <c r="C92" s="365"/>
      <c r="D92" s="48"/>
      <c r="E92" s="95"/>
      <c r="F92" s="57"/>
      <c r="G92" s="71"/>
      <c r="H92" s="55"/>
      <c r="I92" s="98"/>
      <c r="J92" s="63"/>
      <c r="K92" s="321"/>
      <c r="L92" s="55"/>
      <c r="M92" s="98"/>
    </row>
    <row r="93" spans="1:13" x14ac:dyDescent="0.25">
      <c r="A93" s="32" t="s">
        <v>43</v>
      </c>
      <c r="B93" s="32"/>
      <c r="C93" s="366">
        <v>0</v>
      </c>
      <c r="D93" s="51"/>
      <c r="E93" s="97"/>
      <c r="F93" s="57"/>
      <c r="G93" s="72">
        <v>0</v>
      </c>
      <c r="H93" s="55"/>
      <c r="I93" s="98">
        <f>(C93*G93)</f>
        <v>0</v>
      </c>
      <c r="J93" s="63"/>
      <c r="K93" s="322">
        <v>0</v>
      </c>
      <c r="L93" s="55"/>
      <c r="M93" s="98">
        <f t="shared" si="15"/>
        <v>0</v>
      </c>
    </row>
    <row r="94" spans="1:13" x14ac:dyDescent="0.25">
      <c r="A94" s="52" t="s">
        <v>86</v>
      </c>
      <c r="B94" s="52"/>
      <c r="C94" s="380"/>
      <c r="D94" s="53"/>
      <c r="E94" s="100"/>
      <c r="F94" s="52"/>
      <c r="G94" s="64"/>
      <c r="H94" s="54"/>
      <c r="I94" s="101">
        <f>SUM(I70,I93)</f>
        <v>0</v>
      </c>
      <c r="J94" s="64"/>
      <c r="K94" s="318"/>
      <c r="L94" s="54"/>
      <c r="M94" s="101">
        <f>SUM(M70,M93)</f>
        <v>0</v>
      </c>
    </row>
    <row r="95" spans="1:13" s="106" customFormat="1" ht="3" customHeight="1" thickBot="1" x14ac:dyDescent="0.3">
      <c r="A95" s="102"/>
      <c r="B95" s="102"/>
      <c r="C95" s="381"/>
      <c r="D95" s="103"/>
      <c r="E95" s="111"/>
      <c r="F95" s="112"/>
      <c r="G95" s="113"/>
      <c r="H95" s="114"/>
      <c r="I95" s="115"/>
      <c r="J95" s="104"/>
      <c r="K95" s="319"/>
      <c r="L95" s="114"/>
      <c r="M95" s="115"/>
    </row>
    <row r="96" spans="1:13" s="106" customFormat="1" ht="12.75" customHeight="1" x14ac:dyDescent="0.25">
      <c r="A96" s="102"/>
      <c r="B96" s="102"/>
      <c r="C96" s="381"/>
      <c r="D96" s="103"/>
      <c r="E96" s="102"/>
      <c r="F96" s="102"/>
      <c r="G96" s="104"/>
      <c r="H96" s="105"/>
      <c r="I96" s="104"/>
      <c r="J96" s="104"/>
      <c r="K96" s="104"/>
      <c r="L96" s="105"/>
      <c r="M96" s="104"/>
    </row>
    <row r="97" spans="1:13" x14ac:dyDescent="0.25">
      <c r="A97" s="44" t="s">
        <v>118</v>
      </c>
      <c r="C97" s="33"/>
      <c r="D97" s="28"/>
      <c r="E97" s="28"/>
      <c r="F97" s="28"/>
      <c r="G97" s="121"/>
      <c r="H97" s="28"/>
      <c r="I97" s="121"/>
      <c r="J97" s="121"/>
      <c r="K97" s="121"/>
      <c r="L97" s="28"/>
      <c r="M97" s="121"/>
    </row>
    <row r="98" spans="1:13" hidden="1" x14ac:dyDescent="0.25">
      <c r="A98" s="44" t="s">
        <v>112</v>
      </c>
      <c r="C98" s="33"/>
      <c r="D98" s="28"/>
      <c r="E98" s="28"/>
      <c r="F98" s="28"/>
      <c r="G98" s="121"/>
      <c r="H98" s="28"/>
      <c r="I98" s="121"/>
      <c r="J98" s="121"/>
      <c r="K98" s="121"/>
      <c r="L98" s="28"/>
      <c r="M98" s="121"/>
    </row>
    <row r="99" spans="1:13" s="106" customFormat="1" ht="3" hidden="1" customHeight="1" x14ac:dyDescent="0.25">
      <c r="A99" s="102"/>
      <c r="B99" s="102"/>
      <c r="C99" s="381"/>
      <c r="D99" s="103"/>
      <c r="E99" s="102"/>
      <c r="F99" s="102"/>
      <c r="G99" s="104"/>
      <c r="H99" s="105"/>
      <c r="I99" s="104"/>
      <c r="J99" s="104"/>
      <c r="K99" s="104"/>
      <c r="L99" s="105"/>
      <c r="M99" s="104"/>
    </row>
    <row r="100" spans="1:13" x14ac:dyDescent="0.25">
      <c r="A100" s="40"/>
      <c r="C100" s="33"/>
      <c r="D100" s="28"/>
      <c r="E100" s="28"/>
      <c r="F100" s="28"/>
      <c r="G100" s="121"/>
      <c r="H100" s="28"/>
      <c r="I100" s="121"/>
      <c r="J100" s="121"/>
      <c r="K100" s="121"/>
      <c r="L100" s="28"/>
      <c r="M100" s="121"/>
    </row>
    <row r="101" spans="1:13" x14ac:dyDescent="0.25">
      <c r="A101" s="40"/>
      <c r="C101" s="33"/>
      <c r="D101" s="28"/>
      <c r="E101" s="28"/>
      <c r="F101" s="28"/>
      <c r="G101" s="121"/>
      <c r="H101" s="28"/>
      <c r="I101" s="121"/>
      <c r="J101" s="121"/>
      <c r="K101" s="121"/>
      <c r="L101" s="28"/>
      <c r="M101" s="121"/>
    </row>
    <row r="102" spans="1:13" x14ac:dyDescent="0.25">
      <c r="C102" s="33"/>
      <c r="D102" s="28"/>
      <c r="E102" s="28"/>
      <c r="F102" s="28"/>
      <c r="G102" s="121"/>
      <c r="H102" s="28"/>
      <c r="I102" s="121"/>
      <c r="J102" s="121"/>
      <c r="K102" s="121"/>
      <c r="L102" s="28"/>
      <c r="M102" s="121"/>
    </row>
    <row r="103" spans="1:13" x14ac:dyDescent="0.25">
      <c r="C103" s="33"/>
      <c r="D103" s="28"/>
      <c r="E103" s="28"/>
      <c r="F103" s="28"/>
      <c r="G103" s="121"/>
      <c r="H103" s="28"/>
      <c r="I103" s="121"/>
      <c r="J103" s="121"/>
      <c r="K103" s="121"/>
      <c r="L103" s="28"/>
      <c r="M103" s="121"/>
    </row>
    <row r="104" spans="1:13" x14ac:dyDescent="0.25">
      <c r="C104" s="33"/>
      <c r="D104" s="28"/>
      <c r="E104" s="28"/>
      <c r="F104" s="28"/>
      <c r="G104" s="121"/>
      <c r="H104" s="28"/>
      <c r="I104" s="121"/>
      <c r="J104" s="121"/>
      <c r="K104" s="121"/>
      <c r="L104" s="28"/>
      <c r="M104" s="121"/>
    </row>
  </sheetData>
  <sheetProtection selectLockedCells="1"/>
  <mergeCells count="2">
    <mergeCell ref="E10:I10"/>
    <mergeCell ref="K10:M10"/>
  </mergeCells>
  <pageMargins left="0.7" right="0.7" top="0.75" bottom="0.75" header="0.3" footer="0.3"/>
  <pageSetup scale="58" orientation="landscape" r:id="rId1"/>
  <headerFooter>
    <oddFooter>&amp;CPRF 5
Page 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X233"/>
  <sheetViews>
    <sheetView zoomScale="130" zoomScaleNormal="130" workbookViewId="0">
      <pane ySplit="9" topLeftCell="A225" activePane="bottomLeft" state="frozen"/>
      <selection pane="bottomLeft"/>
    </sheetView>
  </sheetViews>
  <sheetFormatPr defaultColWidth="9.140625" defaultRowHeight="13.5" x14ac:dyDescent="0.2"/>
  <cols>
    <col min="1" max="1" width="53.5703125" style="216" customWidth="1"/>
    <col min="2" max="2" width="1.5703125" style="191" customWidth="1"/>
    <col min="3" max="3" width="9.140625" style="373"/>
    <col min="4" max="4" width="1.85546875" style="191" customWidth="1"/>
    <col min="5" max="5" width="18.42578125" style="191" customWidth="1"/>
    <col min="6" max="6" width="1.5703125" style="191" customWidth="1"/>
    <col min="7" max="7" width="22" style="206" customWidth="1"/>
    <col min="8" max="8" width="1.7109375" style="206" customWidth="1"/>
    <col min="9" max="9" width="26.7109375" style="206" customWidth="1"/>
    <col min="10" max="10" width="3" style="206" customWidth="1"/>
    <col min="11" max="11" width="22" style="206" customWidth="1"/>
    <col min="12" max="12" width="1.7109375" style="206" customWidth="1"/>
    <col min="13" max="13" width="31.28515625" style="206" customWidth="1"/>
    <col min="14" max="16384" width="9.140625" style="191"/>
  </cols>
  <sheetData>
    <row r="1" spans="1:24" s="38" customFormat="1" ht="15.75" x14ac:dyDescent="0.25">
      <c r="A1" s="81" t="s">
        <v>254</v>
      </c>
      <c r="B1" s="134"/>
      <c r="C1" s="343"/>
      <c r="D1" s="134"/>
      <c r="E1" s="134"/>
      <c r="F1" s="134"/>
      <c r="G1" s="135"/>
      <c r="H1" s="136"/>
      <c r="I1" s="137"/>
      <c r="J1" s="137"/>
      <c r="K1" s="138"/>
      <c r="L1" s="135"/>
      <c r="M1" s="139" t="s">
        <v>1</v>
      </c>
      <c r="N1" s="138"/>
      <c r="O1" s="140"/>
      <c r="P1" s="140"/>
      <c r="Q1" s="140"/>
      <c r="R1" s="140"/>
      <c r="S1" s="140"/>
      <c r="T1" s="140"/>
      <c r="U1" s="140"/>
      <c r="V1" s="140"/>
      <c r="W1" s="140"/>
      <c r="X1" s="140"/>
    </row>
    <row r="2" spans="1:24" s="38" customFormat="1" ht="15.75" x14ac:dyDescent="0.25">
      <c r="A2" s="120"/>
      <c r="B2" s="141"/>
      <c r="C2" s="344"/>
      <c r="D2" s="141"/>
      <c r="E2" s="141"/>
      <c r="F2" s="141"/>
      <c r="G2" s="135"/>
      <c r="H2" s="136"/>
      <c r="I2" s="137"/>
      <c r="J2" s="137"/>
      <c r="K2" s="138"/>
      <c r="L2" s="135"/>
      <c r="M2" s="139" t="s">
        <v>125</v>
      </c>
      <c r="N2" s="138"/>
      <c r="O2" s="140"/>
      <c r="P2" s="140"/>
      <c r="Q2" s="140"/>
      <c r="R2" s="140"/>
      <c r="S2" s="140"/>
      <c r="T2" s="140"/>
      <c r="U2" s="140"/>
      <c r="V2" s="140"/>
      <c r="W2" s="140"/>
    </row>
    <row r="3" spans="1:24" s="38" customFormat="1" x14ac:dyDescent="0.25">
      <c r="A3" s="210"/>
      <c r="B3" s="142"/>
      <c r="C3" s="345"/>
      <c r="D3" s="142"/>
      <c r="E3" s="143"/>
      <c r="F3" s="143"/>
      <c r="G3" s="144"/>
      <c r="H3" s="145"/>
      <c r="I3" s="138"/>
      <c r="J3" s="138"/>
      <c r="K3" s="138"/>
      <c r="L3" s="144"/>
      <c r="M3" s="139" t="s">
        <v>5</v>
      </c>
      <c r="N3" s="138"/>
      <c r="O3" s="140"/>
      <c r="P3" s="140"/>
      <c r="Q3" s="140"/>
      <c r="R3" s="140"/>
      <c r="S3" s="140"/>
      <c r="T3" s="140"/>
      <c r="U3" s="140"/>
      <c r="V3" s="140"/>
      <c r="W3" s="140"/>
    </row>
    <row r="4" spans="1:24" s="38" customFormat="1" x14ac:dyDescent="0.25">
      <c r="A4" s="211" t="s">
        <v>163</v>
      </c>
      <c r="B4" s="146"/>
      <c r="C4" s="346"/>
      <c r="D4" s="146"/>
      <c r="E4" s="146"/>
      <c r="F4" s="146"/>
      <c r="G4" s="147"/>
      <c r="H4" s="146"/>
      <c r="I4" s="147"/>
      <c r="J4" s="147"/>
      <c r="K4" s="147"/>
      <c r="L4" s="147"/>
      <c r="M4" s="146"/>
      <c r="N4" s="147"/>
      <c r="O4" s="140"/>
      <c r="P4" s="140"/>
      <c r="Q4" s="140"/>
      <c r="R4" s="140"/>
      <c r="S4" s="140"/>
      <c r="T4" s="140"/>
      <c r="U4" s="140"/>
      <c r="V4" s="140"/>
      <c r="W4" s="140"/>
    </row>
    <row r="5" spans="1:24" s="38" customFormat="1" x14ac:dyDescent="0.25">
      <c r="A5" s="149"/>
      <c r="B5" s="148"/>
      <c r="C5" s="347"/>
      <c r="D5" s="149"/>
      <c r="E5" s="145"/>
      <c r="F5" s="145"/>
      <c r="G5" s="135"/>
      <c r="H5" s="135"/>
      <c r="I5" s="150"/>
      <c r="J5" s="150"/>
      <c r="K5" s="135"/>
      <c r="L5" s="135"/>
      <c r="M5" s="150"/>
      <c r="N5" s="140"/>
      <c r="O5" s="140"/>
      <c r="P5" s="140"/>
      <c r="Q5" s="140"/>
      <c r="R5" s="140"/>
      <c r="S5" s="140"/>
      <c r="T5" s="140"/>
      <c r="U5" s="140"/>
      <c r="V5" s="140"/>
    </row>
    <row r="6" spans="1:24" s="38" customFormat="1" x14ac:dyDescent="0.25">
      <c r="A6" s="212" t="s">
        <v>6</v>
      </c>
      <c r="B6" s="151"/>
      <c r="C6" s="152" t="str">
        <f>IF(ProposerName="","",ProposerName)</f>
        <v>RespondingVendor</v>
      </c>
      <c r="D6" s="152"/>
      <c r="E6" s="152"/>
      <c r="F6" s="152"/>
      <c r="G6" s="152"/>
      <c r="H6" s="152"/>
      <c r="I6" s="152"/>
      <c r="J6" s="152"/>
      <c r="K6" s="152"/>
      <c r="L6" s="152"/>
      <c r="M6" s="152"/>
      <c r="N6" s="140"/>
      <c r="O6" s="140"/>
      <c r="P6" s="140"/>
      <c r="Q6" s="140"/>
      <c r="R6" s="140"/>
      <c r="S6" s="140"/>
      <c r="T6" s="140"/>
      <c r="U6" s="140"/>
      <c r="V6" s="140"/>
    </row>
    <row r="7" spans="1:24" s="38" customFormat="1" ht="2.1" customHeight="1" x14ac:dyDescent="0.25">
      <c r="A7" s="212"/>
      <c r="B7" s="212"/>
      <c r="C7" s="212"/>
      <c r="D7" s="212"/>
      <c r="E7" s="212"/>
      <c r="F7" s="212"/>
      <c r="G7" s="212"/>
      <c r="H7" s="212"/>
      <c r="I7" s="212"/>
      <c r="J7" s="212"/>
      <c r="K7" s="212"/>
      <c r="L7" s="212"/>
      <c r="M7" s="212"/>
      <c r="N7" s="212"/>
      <c r="O7" s="212"/>
      <c r="P7" s="212"/>
      <c r="Q7" s="212"/>
      <c r="R7" s="212"/>
      <c r="S7" s="212"/>
      <c r="T7" s="212"/>
      <c r="U7" s="212"/>
      <c r="V7" s="140"/>
    </row>
    <row r="8" spans="1:24" s="38" customFormat="1" x14ac:dyDescent="0.25">
      <c r="A8" s="212" t="s">
        <v>7</v>
      </c>
      <c r="B8" s="151"/>
      <c r="C8" s="152" t="str">
        <f>IF(Solution="","",Solution)</f>
        <v>VendorPlatform</v>
      </c>
      <c r="D8" s="152"/>
      <c r="E8" s="152"/>
      <c r="F8" s="152"/>
      <c r="G8" s="152"/>
      <c r="H8" s="152"/>
      <c r="I8" s="152"/>
      <c r="J8" s="152"/>
      <c r="K8" s="152"/>
      <c r="L8" s="152"/>
      <c r="M8" s="152"/>
      <c r="N8" s="140"/>
      <c r="O8" s="140"/>
      <c r="P8" s="140"/>
      <c r="Q8" s="140"/>
      <c r="R8" s="140"/>
      <c r="S8" s="140"/>
      <c r="T8" s="140"/>
      <c r="U8" s="140"/>
      <c r="V8" s="140"/>
    </row>
    <row r="9" spans="1:24" s="153" customFormat="1" x14ac:dyDescent="0.2">
      <c r="A9" s="213"/>
      <c r="C9" s="348"/>
      <c r="G9" s="154"/>
      <c r="H9" s="154"/>
      <c r="I9" s="154"/>
      <c r="J9" s="154"/>
      <c r="K9" s="154"/>
      <c r="L9" s="154"/>
      <c r="M9" s="154"/>
    </row>
    <row r="10" spans="1:24" s="153" customFormat="1" ht="14.25" thickBot="1" x14ac:dyDescent="0.25">
      <c r="A10" s="213"/>
      <c r="C10" s="348"/>
      <c r="G10" s="154"/>
      <c r="H10" s="154"/>
      <c r="I10" s="154"/>
      <c r="J10" s="154"/>
      <c r="K10" s="154"/>
      <c r="L10" s="154"/>
      <c r="M10" s="154"/>
    </row>
    <row r="11" spans="1:24" s="153" customFormat="1" ht="3.75" customHeight="1" x14ac:dyDescent="0.2">
      <c r="A11" s="213"/>
      <c r="C11" s="348"/>
      <c r="E11" s="155"/>
      <c r="F11" s="156"/>
      <c r="G11" s="157"/>
      <c r="H11" s="157"/>
      <c r="I11" s="158"/>
      <c r="J11" s="159"/>
      <c r="K11" s="326"/>
      <c r="L11" s="157"/>
      <c r="M11" s="158"/>
    </row>
    <row r="12" spans="1:24" s="153" customFormat="1" x14ac:dyDescent="0.2">
      <c r="A12" s="562" t="s">
        <v>78</v>
      </c>
      <c r="B12" s="160"/>
      <c r="C12" s="349"/>
      <c r="D12" s="160"/>
      <c r="E12" s="676" t="s">
        <v>110</v>
      </c>
      <c r="F12" s="677"/>
      <c r="G12" s="677"/>
      <c r="H12" s="677"/>
      <c r="I12" s="678"/>
      <c r="J12" s="160"/>
      <c r="K12" s="676" t="s">
        <v>111</v>
      </c>
      <c r="L12" s="677"/>
      <c r="M12" s="678"/>
    </row>
    <row r="13" spans="1:24" s="153" customFormat="1" x14ac:dyDescent="0.2">
      <c r="A13" s="563" t="s">
        <v>45</v>
      </c>
      <c r="B13" s="25"/>
      <c r="C13" s="26" t="s">
        <v>8</v>
      </c>
      <c r="D13" s="25"/>
      <c r="E13" s="91" t="s">
        <v>9</v>
      </c>
      <c r="F13" s="27"/>
      <c r="G13" s="60" t="s">
        <v>10</v>
      </c>
      <c r="H13" s="60"/>
      <c r="I13" s="92" t="s">
        <v>11</v>
      </c>
      <c r="J13" s="66"/>
      <c r="K13" s="327" t="s">
        <v>100</v>
      </c>
      <c r="L13" s="60"/>
      <c r="M13" s="92" t="s">
        <v>106</v>
      </c>
    </row>
    <row r="14" spans="1:24" s="167" customFormat="1" ht="1.5" customHeight="1" x14ac:dyDescent="0.2">
      <c r="A14" s="564"/>
      <c r="B14" s="161"/>
      <c r="C14" s="350"/>
      <c r="D14" s="161"/>
      <c r="E14" s="162"/>
      <c r="F14" s="163"/>
      <c r="G14" s="164"/>
      <c r="H14" s="164"/>
      <c r="I14" s="165"/>
      <c r="J14" s="166"/>
      <c r="K14" s="328"/>
      <c r="L14" s="164"/>
      <c r="M14" s="165"/>
    </row>
    <row r="15" spans="1:24" s="169" customFormat="1" ht="44.25" customHeight="1" x14ac:dyDescent="0.25">
      <c r="A15" s="565" t="s">
        <v>61</v>
      </c>
      <c r="B15" s="168"/>
      <c r="C15" s="351">
        <v>1</v>
      </c>
      <c r="E15" s="170"/>
      <c r="G15" s="171">
        <v>0</v>
      </c>
      <c r="H15" s="172"/>
      <c r="I15" s="173">
        <f>(C15*G15)</f>
        <v>0</v>
      </c>
      <c r="J15" s="174"/>
      <c r="K15" s="329">
        <v>0</v>
      </c>
      <c r="L15" s="172"/>
      <c r="M15" s="173">
        <f>(C15*K15)</f>
        <v>0</v>
      </c>
    </row>
    <row r="16" spans="1:24" s="180" customFormat="1" ht="1.5" customHeight="1" x14ac:dyDescent="0.2">
      <c r="A16" s="599"/>
      <c r="B16" s="32"/>
      <c r="C16" s="364"/>
      <c r="D16" s="48"/>
      <c r="E16" s="97"/>
      <c r="F16" s="57"/>
      <c r="G16" s="72"/>
      <c r="H16" s="55"/>
      <c r="I16" s="98"/>
      <c r="J16" s="63"/>
      <c r="K16" s="322"/>
      <c r="L16" s="55"/>
      <c r="M16" s="132"/>
    </row>
    <row r="17" spans="1:13" s="180" customFormat="1" ht="13.5" customHeight="1" x14ac:dyDescent="0.2">
      <c r="A17" s="599" t="s">
        <v>22</v>
      </c>
      <c r="B17" s="32"/>
      <c r="C17" s="364">
        <v>60</v>
      </c>
      <c r="D17" s="48"/>
      <c r="E17" s="97"/>
      <c r="F17" s="57"/>
      <c r="G17" s="72">
        <v>0</v>
      </c>
      <c r="H17" s="55"/>
      <c r="I17" s="98">
        <f>(C17*G17)</f>
        <v>0</v>
      </c>
      <c r="J17" s="63"/>
      <c r="K17" s="322">
        <v>0</v>
      </c>
      <c r="L17" s="55"/>
      <c r="M17" s="98">
        <f t="shared" ref="M17" si="0">(C17*K17)</f>
        <v>0</v>
      </c>
    </row>
    <row r="18" spans="1:13" s="169" customFormat="1" x14ac:dyDescent="0.25">
      <c r="A18" s="601" t="s">
        <v>23</v>
      </c>
      <c r="B18" s="32"/>
      <c r="C18" s="364">
        <v>60</v>
      </c>
      <c r="D18" s="48"/>
      <c r="E18" s="97"/>
      <c r="F18" s="57"/>
      <c r="G18" s="72">
        <v>0</v>
      </c>
      <c r="H18" s="55"/>
      <c r="I18" s="98">
        <f>(C18*G18)</f>
        <v>0</v>
      </c>
      <c r="J18" s="63"/>
      <c r="K18" s="322">
        <v>0</v>
      </c>
      <c r="L18" s="55"/>
      <c r="M18" s="98">
        <f t="shared" ref="M18" si="1">(C18*K18)</f>
        <v>0</v>
      </c>
    </row>
    <row r="19" spans="1:13" s="180" customFormat="1" ht="1.5" customHeight="1" x14ac:dyDescent="0.2">
      <c r="A19" s="566"/>
      <c r="B19" s="161"/>
      <c r="C19" s="352"/>
      <c r="D19" s="175"/>
      <c r="E19" s="176"/>
      <c r="F19" s="177"/>
      <c r="G19" s="178"/>
      <c r="H19" s="164"/>
      <c r="I19" s="173"/>
      <c r="J19" s="179"/>
      <c r="K19" s="330"/>
      <c r="L19" s="164"/>
      <c r="M19" s="173"/>
    </row>
    <row r="20" spans="1:13" s="169" customFormat="1" x14ac:dyDescent="0.25">
      <c r="A20" s="567" t="s">
        <v>63</v>
      </c>
      <c r="B20" s="168"/>
      <c r="C20" s="351">
        <v>1</v>
      </c>
      <c r="E20" s="170"/>
      <c r="G20" s="171">
        <v>0</v>
      </c>
      <c r="H20" s="172"/>
      <c r="I20" s="173">
        <f t="shared" ref="I20:I26" si="2">(C20*G20)</f>
        <v>0</v>
      </c>
      <c r="J20" s="174"/>
      <c r="K20" s="329">
        <v>0</v>
      </c>
      <c r="L20" s="172"/>
      <c r="M20" s="173">
        <f t="shared" ref="M20:M24" si="3">(C20*K20)</f>
        <v>0</v>
      </c>
    </row>
    <row r="21" spans="1:13" s="180" customFormat="1" ht="1.5" customHeight="1" x14ac:dyDescent="0.2">
      <c r="A21" s="566"/>
      <c r="B21" s="161"/>
      <c r="C21" s="352"/>
      <c r="D21" s="175"/>
      <c r="E21" s="176"/>
      <c r="F21" s="177"/>
      <c r="G21" s="178"/>
      <c r="H21" s="164"/>
      <c r="I21" s="173"/>
      <c r="J21" s="179"/>
      <c r="K21" s="330"/>
      <c r="L21" s="164"/>
      <c r="M21" s="173"/>
    </row>
    <row r="22" spans="1:13" s="169" customFormat="1" x14ac:dyDescent="0.25">
      <c r="A22" s="567" t="s">
        <v>157</v>
      </c>
      <c r="B22" s="168"/>
      <c r="C22" s="351">
        <v>1</v>
      </c>
      <c r="E22" s="170"/>
      <c r="G22" s="171">
        <v>0</v>
      </c>
      <c r="H22" s="172"/>
      <c r="I22" s="173">
        <f t="shared" si="2"/>
        <v>0</v>
      </c>
      <c r="J22" s="174"/>
      <c r="K22" s="329">
        <v>0</v>
      </c>
      <c r="L22" s="172"/>
      <c r="M22" s="173">
        <f t="shared" si="3"/>
        <v>0</v>
      </c>
    </row>
    <row r="23" spans="1:13" s="180" customFormat="1" ht="1.5" customHeight="1" x14ac:dyDescent="0.2">
      <c r="A23" s="566"/>
      <c r="B23" s="161"/>
      <c r="C23" s="352"/>
      <c r="D23" s="175"/>
      <c r="E23" s="176"/>
      <c r="F23" s="177"/>
      <c r="G23" s="178"/>
      <c r="H23" s="164"/>
      <c r="I23" s="173"/>
      <c r="J23" s="179"/>
      <c r="K23" s="330"/>
      <c r="L23" s="164"/>
      <c r="M23" s="173"/>
    </row>
    <row r="24" spans="1:13" s="169" customFormat="1" x14ac:dyDescent="0.25">
      <c r="A24" s="567" t="s">
        <v>64</v>
      </c>
      <c r="B24" s="168"/>
      <c r="C24" s="351">
        <v>0</v>
      </c>
      <c r="E24" s="170"/>
      <c r="G24" s="171">
        <v>0</v>
      </c>
      <c r="H24" s="172"/>
      <c r="I24" s="173">
        <f t="shared" si="2"/>
        <v>0</v>
      </c>
      <c r="J24" s="174"/>
      <c r="K24" s="329">
        <v>0</v>
      </c>
      <c r="L24" s="172"/>
      <c r="M24" s="173">
        <f t="shared" si="3"/>
        <v>0</v>
      </c>
    </row>
    <row r="25" spans="1:13" s="180" customFormat="1" ht="1.5" customHeight="1" x14ac:dyDescent="0.2">
      <c r="A25" s="566"/>
      <c r="B25" s="161"/>
      <c r="C25" s="352"/>
      <c r="D25" s="175"/>
      <c r="E25" s="176"/>
      <c r="F25" s="177"/>
      <c r="G25" s="178"/>
      <c r="H25" s="164"/>
      <c r="I25" s="173"/>
      <c r="J25" s="179"/>
      <c r="K25" s="330"/>
      <c r="L25" s="164"/>
      <c r="M25" s="173"/>
    </row>
    <row r="26" spans="1:13" s="169" customFormat="1" x14ac:dyDescent="0.25">
      <c r="A26" s="567" t="s">
        <v>65</v>
      </c>
      <c r="B26" s="168"/>
      <c r="C26" s="351">
        <v>0</v>
      </c>
      <c r="E26" s="170"/>
      <c r="G26" s="171">
        <v>0</v>
      </c>
      <c r="H26" s="172"/>
      <c r="I26" s="173">
        <f t="shared" si="2"/>
        <v>0</v>
      </c>
      <c r="J26" s="174"/>
      <c r="K26" s="329">
        <v>0</v>
      </c>
      <c r="L26" s="172"/>
      <c r="M26" s="173">
        <f>(C26*K26)</f>
        <v>0</v>
      </c>
    </row>
    <row r="27" spans="1:13" s="180" customFormat="1" ht="1.5" customHeight="1" x14ac:dyDescent="0.2">
      <c r="A27" s="566"/>
      <c r="B27" s="161"/>
      <c r="C27" s="352"/>
      <c r="D27" s="175"/>
      <c r="E27" s="176"/>
      <c r="F27" s="177"/>
      <c r="G27" s="178"/>
      <c r="H27" s="164"/>
      <c r="I27" s="181"/>
      <c r="J27" s="179"/>
      <c r="K27" s="330"/>
      <c r="L27" s="164"/>
      <c r="M27" s="181"/>
    </row>
    <row r="28" spans="1:13" s="169" customFormat="1" x14ac:dyDescent="0.25">
      <c r="A28" s="568" t="s">
        <v>77</v>
      </c>
      <c r="B28" s="182"/>
      <c r="C28" s="347"/>
      <c r="D28" s="149"/>
      <c r="E28" s="183"/>
      <c r="F28" s="149"/>
      <c r="G28" s="172"/>
      <c r="H28" s="172"/>
      <c r="I28" s="184">
        <f>SUM(I15:I26)</f>
        <v>0</v>
      </c>
      <c r="J28" s="174"/>
      <c r="K28" s="331"/>
      <c r="L28" s="172"/>
      <c r="M28" s="184">
        <f>SUM(M15:M26)</f>
        <v>0</v>
      </c>
    </row>
    <row r="29" spans="1:13" s="167" customFormat="1" ht="1.5" customHeight="1" x14ac:dyDescent="0.2">
      <c r="A29" s="564"/>
      <c r="B29" s="161"/>
      <c r="C29" s="350"/>
      <c r="D29" s="161"/>
      <c r="E29" s="162"/>
      <c r="F29" s="163"/>
      <c r="G29" s="164"/>
      <c r="H29" s="164"/>
      <c r="I29" s="165"/>
      <c r="J29" s="166"/>
      <c r="K29" s="328"/>
      <c r="L29" s="164"/>
      <c r="M29" s="165"/>
    </row>
    <row r="30" spans="1:13" s="167" customFormat="1" x14ac:dyDescent="0.2">
      <c r="A30" s="214"/>
      <c r="B30" s="161"/>
      <c r="C30" s="350"/>
      <c r="D30" s="161"/>
      <c r="E30" s="162"/>
      <c r="F30" s="163"/>
      <c r="G30" s="164"/>
      <c r="H30" s="164"/>
      <c r="I30" s="165"/>
      <c r="J30" s="166"/>
      <c r="K30" s="328"/>
      <c r="L30" s="164"/>
      <c r="M30" s="165"/>
    </row>
    <row r="31" spans="1:13" s="167" customFormat="1" x14ac:dyDescent="0.2">
      <c r="A31" s="214"/>
      <c r="B31" s="161"/>
      <c r="C31" s="350"/>
      <c r="D31" s="161"/>
      <c r="E31" s="162"/>
      <c r="F31" s="163"/>
      <c r="G31" s="164"/>
      <c r="H31" s="164"/>
      <c r="I31" s="165"/>
      <c r="J31" s="166"/>
      <c r="K31" s="328"/>
      <c r="L31" s="164"/>
      <c r="M31" s="165"/>
    </row>
    <row r="32" spans="1:13" s="153" customFormat="1" ht="15.75" hidden="1" x14ac:dyDescent="0.2">
      <c r="A32" s="562" t="s">
        <v>150</v>
      </c>
      <c r="B32" s="160"/>
      <c r="C32" s="349"/>
      <c r="D32" s="160"/>
      <c r="E32" s="676" t="s">
        <v>110</v>
      </c>
      <c r="F32" s="677"/>
      <c r="G32" s="677"/>
      <c r="H32" s="677"/>
      <c r="I32" s="678"/>
      <c r="J32" s="160"/>
      <c r="K32" s="676" t="s">
        <v>111</v>
      </c>
      <c r="L32" s="677"/>
      <c r="M32" s="678"/>
    </row>
    <row r="33" spans="1:13" s="153" customFormat="1" hidden="1" x14ac:dyDescent="0.2">
      <c r="A33" s="563" t="s">
        <v>45</v>
      </c>
      <c r="B33" s="25"/>
      <c r="C33" s="26" t="s">
        <v>8</v>
      </c>
      <c r="D33" s="25"/>
      <c r="E33" s="91" t="s">
        <v>9</v>
      </c>
      <c r="F33" s="27"/>
      <c r="G33" s="60" t="s">
        <v>10</v>
      </c>
      <c r="H33" s="60"/>
      <c r="I33" s="92" t="s">
        <v>11</v>
      </c>
      <c r="J33" s="66"/>
      <c r="K33" s="327" t="s">
        <v>100</v>
      </c>
      <c r="L33" s="60"/>
      <c r="M33" s="92" t="s">
        <v>106</v>
      </c>
    </row>
    <row r="34" spans="1:13" s="167" customFormat="1" ht="1.5" hidden="1" customHeight="1" x14ac:dyDescent="0.2">
      <c r="A34" s="564"/>
      <c r="B34" s="161"/>
      <c r="C34" s="350"/>
      <c r="D34" s="161"/>
      <c r="E34" s="162"/>
      <c r="F34" s="163"/>
      <c r="G34" s="164"/>
      <c r="H34" s="164"/>
      <c r="I34" s="165"/>
      <c r="J34" s="166"/>
      <c r="K34" s="328"/>
      <c r="L34" s="164"/>
      <c r="M34" s="165"/>
    </row>
    <row r="35" spans="1:13" s="187" customFormat="1" hidden="1" x14ac:dyDescent="0.2">
      <c r="A35" s="569" t="s">
        <v>47</v>
      </c>
      <c r="B35" s="185"/>
      <c r="C35" s="353">
        <v>0</v>
      </c>
      <c r="D35" s="186"/>
      <c r="E35" s="170"/>
      <c r="F35" s="169"/>
      <c r="G35" s="171">
        <v>0</v>
      </c>
      <c r="H35" s="172"/>
      <c r="I35" s="173">
        <f>G35</f>
        <v>0</v>
      </c>
      <c r="J35" s="174"/>
      <c r="K35" s="329">
        <v>0</v>
      </c>
      <c r="L35" s="172"/>
      <c r="M35" s="173">
        <f>K35</f>
        <v>0</v>
      </c>
    </row>
    <row r="36" spans="1:13" s="180" customFormat="1" ht="1.5" hidden="1" customHeight="1" x14ac:dyDescent="0.2">
      <c r="A36" s="564"/>
      <c r="B36" s="161"/>
      <c r="C36" s="352"/>
      <c r="D36" s="175"/>
      <c r="E36" s="176"/>
      <c r="F36" s="177"/>
      <c r="G36" s="178"/>
      <c r="H36" s="178"/>
      <c r="I36" s="173"/>
      <c r="J36" s="179"/>
      <c r="K36" s="330"/>
      <c r="L36" s="178"/>
      <c r="M36" s="173"/>
    </row>
    <row r="37" spans="1:13" s="187" customFormat="1" hidden="1" x14ac:dyDescent="0.2">
      <c r="A37" s="569" t="s">
        <v>89</v>
      </c>
      <c r="B37" s="185"/>
      <c r="C37" s="354">
        <v>0</v>
      </c>
      <c r="E37" s="170"/>
      <c r="F37" s="169"/>
      <c r="G37" s="171">
        <v>0</v>
      </c>
      <c r="H37" s="172"/>
      <c r="I37" s="173">
        <f t="shared" ref="I37:I61" si="4">G37</f>
        <v>0</v>
      </c>
      <c r="J37" s="174"/>
      <c r="K37" s="329">
        <v>0</v>
      </c>
      <c r="L37" s="172"/>
      <c r="M37" s="173">
        <f t="shared" ref="M37:M61" si="5">K37</f>
        <v>0</v>
      </c>
    </row>
    <row r="38" spans="1:13" s="180" customFormat="1" ht="1.5" hidden="1" customHeight="1" x14ac:dyDescent="0.2">
      <c r="A38" s="564"/>
      <c r="B38" s="161"/>
      <c r="C38" s="352"/>
      <c r="D38" s="175"/>
      <c r="E38" s="176"/>
      <c r="F38" s="177"/>
      <c r="G38" s="178"/>
      <c r="H38" s="178"/>
      <c r="I38" s="173"/>
      <c r="J38" s="179"/>
      <c r="K38" s="330"/>
      <c r="L38" s="178"/>
      <c r="M38" s="173"/>
    </row>
    <row r="39" spans="1:13" s="187" customFormat="1" hidden="1" x14ac:dyDescent="0.2">
      <c r="A39" s="569" t="s">
        <v>68</v>
      </c>
      <c r="B39" s="185"/>
      <c r="C39" s="353">
        <v>0</v>
      </c>
      <c r="D39" s="186"/>
      <c r="E39" s="170"/>
      <c r="F39" s="169"/>
      <c r="G39" s="171">
        <v>0</v>
      </c>
      <c r="H39" s="172"/>
      <c r="I39" s="173">
        <f t="shared" si="4"/>
        <v>0</v>
      </c>
      <c r="J39" s="174"/>
      <c r="K39" s="329">
        <v>0</v>
      </c>
      <c r="L39" s="172"/>
      <c r="M39" s="173">
        <f t="shared" si="5"/>
        <v>0</v>
      </c>
    </row>
    <row r="40" spans="1:13" s="180" customFormat="1" ht="1.5" hidden="1" customHeight="1" x14ac:dyDescent="0.2">
      <c r="A40" s="564"/>
      <c r="B40" s="161"/>
      <c r="C40" s="352"/>
      <c r="D40" s="175"/>
      <c r="E40" s="176"/>
      <c r="F40" s="177"/>
      <c r="G40" s="178"/>
      <c r="H40" s="178"/>
      <c r="I40" s="173"/>
      <c r="J40" s="179"/>
      <c r="K40" s="330"/>
      <c r="L40" s="178"/>
      <c r="M40" s="173"/>
    </row>
    <row r="41" spans="1:13" s="187" customFormat="1" hidden="1" x14ac:dyDescent="0.2">
      <c r="A41" s="569" t="s">
        <v>69</v>
      </c>
      <c r="B41" s="185"/>
      <c r="C41" s="353">
        <v>0</v>
      </c>
      <c r="D41" s="186"/>
      <c r="E41" s="170"/>
      <c r="F41" s="169"/>
      <c r="G41" s="171">
        <v>0</v>
      </c>
      <c r="H41" s="172"/>
      <c r="I41" s="173">
        <f t="shared" si="4"/>
        <v>0</v>
      </c>
      <c r="J41" s="174"/>
      <c r="K41" s="329">
        <v>0</v>
      </c>
      <c r="L41" s="172"/>
      <c r="M41" s="173">
        <f t="shared" si="5"/>
        <v>0</v>
      </c>
    </row>
    <row r="42" spans="1:13" s="180" customFormat="1" ht="1.5" hidden="1" customHeight="1" x14ac:dyDescent="0.2">
      <c r="A42" s="564"/>
      <c r="B42" s="161"/>
      <c r="C42" s="352"/>
      <c r="D42" s="175"/>
      <c r="E42" s="176"/>
      <c r="F42" s="177"/>
      <c r="G42" s="178"/>
      <c r="H42" s="178"/>
      <c r="I42" s="173"/>
      <c r="J42" s="179"/>
      <c r="K42" s="330"/>
      <c r="L42" s="178"/>
      <c r="M42" s="173"/>
    </row>
    <row r="43" spans="1:13" s="187" customFormat="1" hidden="1" x14ac:dyDescent="0.2">
      <c r="A43" s="569" t="s">
        <v>70</v>
      </c>
      <c r="B43" s="185"/>
      <c r="C43" s="353">
        <v>0</v>
      </c>
      <c r="D43" s="186"/>
      <c r="E43" s="170"/>
      <c r="F43" s="169"/>
      <c r="G43" s="171">
        <v>0</v>
      </c>
      <c r="H43" s="172"/>
      <c r="I43" s="173">
        <f t="shared" si="4"/>
        <v>0</v>
      </c>
      <c r="J43" s="174"/>
      <c r="K43" s="329">
        <v>0</v>
      </c>
      <c r="L43" s="172"/>
      <c r="M43" s="173">
        <f t="shared" si="5"/>
        <v>0</v>
      </c>
    </row>
    <row r="44" spans="1:13" s="180" customFormat="1" ht="1.5" hidden="1" customHeight="1" x14ac:dyDescent="0.2">
      <c r="A44" s="564"/>
      <c r="B44" s="161"/>
      <c r="C44" s="352"/>
      <c r="D44" s="175"/>
      <c r="E44" s="176"/>
      <c r="F44" s="177"/>
      <c r="G44" s="178"/>
      <c r="H44" s="178"/>
      <c r="I44" s="173"/>
      <c r="J44" s="179"/>
      <c r="K44" s="330"/>
      <c r="L44" s="178"/>
      <c r="M44" s="173"/>
    </row>
    <row r="45" spans="1:13" s="187" customFormat="1" hidden="1" x14ac:dyDescent="0.2">
      <c r="A45" s="569" t="s">
        <v>71</v>
      </c>
      <c r="B45" s="185"/>
      <c r="C45" s="353">
        <v>0</v>
      </c>
      <c r="E45" s="170"/>
      <c r="F45" s="169"/>
      <c r="G45" s="171">
        <v>0</v>
      </c>
      <c r="H45" s="172"/>
      <c r="I45" s="173">
        <f t="shared" si="4"/>
        <v>0</v>
      </c>
      <c r="J45" s="174"/>
      <c r="K45" s="329">
        <v>0</v>
      </c>
      <c r="L45" s="172"/>
      <c r="M45" s="173">
        <f t="shared" si="5"/>
        <v>0</v>
      </c>
    </row>
    <row r="46" spans="1:13" s="180" customFormat="1" ht="1.5" hidden="1" customHeight="1" x14ac:dyDescent="0.2">
      <c r="A46" s="564"/>
      <c r="B46" s="161"/>
      <c r="C46" s="352"/>
      <c r="D46" s="175"/>
      <c r="E46" s="176"/>
      <c r="F46" s="177"/>
      <c r="G46" s="178"/>
      <c r="H46" s="178"/>
      <c r="I46" s="173"/>
      <c r="J46" s="179"/>
      <c r="K46" s="330"/>
      <c r="L46" s="178"/>
      <c r="M46" s="173"/>
    </row>
    <row r="47" spans="1:13" s="187" customFormat="1" hidden="1" x14ac:dyDescent="0.2">
      <c r="A47" s="569" t="s">
        <v>72</v>
      </c>
      <c r="B47" s="185"/>
      <c r="C47" s="355">
        <v>0</v>
      </c>
      <c r="E47" s="170"/>
      <c r="F47" s="169"/>
      <c r="G47" s="171">
        <v>0</v>
      </c>
      <c r="H47" s="172"/>
      <c r="I47" s="173">
        <f t="shared" si="4"/>
        <v>0</v>
      </c>
      <c r="J47" s="174"/>
      <c r="K47" s="329">
        <v>0</v>
      </c>
      <c r="L47" s="172"/>
      <c r="M47" s="173">
        <f t="shared" si="5"/>
        <v>0</v>
      </c>
    </row>
    <row r="48" spans="1:13" s="180" customFormat="1" ht="1.5" hidden="1" customHeight="1" x14ac:dyDescent="0.2">
      <c r="A48" s="564"/>
      <c r="B48" s="161"/>
      <c r="C48" s="352"/>
      <c r="D48" s="175"/>
      <c r="E48" s="176"/>
      <c r="F48" s="177"/>
      <c r="G48" s="178"/>
      <c r="H48" s="178"/>
      <c r="I48" s="173"/>
      <c r="J48" s="179"/>
      <c r="K48" s="330"/>
      <c r="L48" s="178"/>
      <c r="M48" s="173"/>
    </row>
    <row r="49" spans="1:13" s="187" customFormat="1" hidden="1" x14ac:dyDescent="0.2">
      <c r="A49" s="569" t="s">
        <v>73</v>
      </c>
      <c r="B49" s="185"/>
      <c r="C49" s="355">
        <v>0</v>
      </c>
      <c r="E49" s="170"/>
      <c r="F49" s="169"/>
      <c r="G49" s="171">
        <v>0</v>
      </c>
      <c r="H49" s="172"/>
      <c r="I49" s="173">
        <f t="shared" si="4"/>
        <v>0</v>
      </c>
      <c r="J49" s="174"/>
      <c r="K49" s="329">
        <v>0</v>
      </c>
      <c r="L49" s="172"/>
      <c r="M49" s="173">
        <f t="shared" si="5"/>
        <v>0</v>
      </c>
    </row>
    <row r="50" spans="1:13" s="180" customFormat="1" ht="1.5" hidden="1" customHeight="1" x14ac:dyDescent="0.2">
      <c r="A50" s="564"/>
      <c r="B50" s="161"/>
      <c r="C50" s="352"/>
      <c r="D50" s="175"/>
      <c r="E50" s="176"/>
      <c r="F50" s="177"/>
      <c r="G50" s="178"/>
      <c r="H50" s="178"/>
      <c r="I50" s="173"/>
      <c r="J50" s="179"/>
      <c r="K50" s="330"/>
      <c r="L50" s="178"/>
      <c r="M50" s="173"/>
    </row>
    <row r="51" spans="1:13" s="187" customFormat="1" hidden="1" x14ac:dyDescent="0.2">
      <c r="A51" s="569" t="s">
        <v>74</v>
      </c>
      <c r="B51" s="185"/>
      <c r="C51" s="355">
        <v>0</v>
      </c>
      <c r="E51" s="170"/>
      <c r="F51" s="169"/>
      <c r="G51" s="171">
        <v>0</v>
      </c>
      <c r="H51" s="172"/>
      <c r="I51" s="173">
        <f t="shared" si="4"/>
        <v>0</v>
      </c>
      <c r="J51" s="174"/>
      <c r="K51" s="329">
        <v>0</v>
      </c>
      <c r="L51" s="172"/>
      <c r="M51" s="173">
        <f t="shared" si="5"/>
        <v>0</v>
      </c>
    </row>
    <row r="52" spans="1:13" s="180" customFormat="1" ht="1.5" hidden="1" customHeight="1" x14ac:dyDescent="0.2">
      <c r="A52" s="564"/>
      <c r="B52" s="161"/>
      <c r="C52" s="352"/>
      <c r="D52" s="175"/>
      <c r="E52" s="176"/>
      <c r="F52" s="177"/>
      <c r="G52" s="178"/>
      <c r="H52" s="178"/>
      <c r="I52" s="173"/>
      <c r="J52" s="179"/>
      <c r="K52" s="330"/>
      <c r="L52" s="178"/>
      <c r="M52" s="173"/>
    </row>
    <row r="53" spans="1:13" s="187" customFormat="1" hidden="1" x14ac:dyDescent="0.2">
      <c r="A53" s="569" t="s">
        <v>75</v>
      </c>
      <c r="B53" s="185"/>
      <c r="C53" s="355">
        <v>0</v>
      </c>
      <c r="E53" s="170"/>
      <c r="F53" s="169"/>
      <c r="G53" s="171">
        <v>0</v>
      </c>
      <c r="H53" s="172"/>
      <c r="I53" s="173">
        <f t="shared" si="4"/>
        <v>0</v>
      </c>
      <c r="J53" s="174"/>
      <c r="K53" s="329">
        <v>0</v>
      </c>
      <c r="L53" s="172"/>
      <c r="M53" s="173">
        <f t="shared" si="5"/>
        <v>0</v>
      </c>
    </row>
    <row r="54" spans="1:13" s="180" customFormat="1" ht="1.5" hidden="1" customHeight="1" x14ac:dyDescent="0.2">
      <c r="A54" s="564"/>
      <c r="B54" s="161"/>
      <c r="C54" s="352"/>
      <c r="D54" s="175"/>
      <c r="E54" s="176"/>
      <c r="F54" s="177"/>
      <c r="G54" s="178"/>
      <c r="H54" s="178"/>
      <c r="I54" s="173"/>
      <c r="J54" s="179"/>
      <c r="K54" s="330"/>
      <c r="L54" s="178"/>
      <c r="M54" s="173"/>
    </row>
    <row r="55" spans="1:13" s="187" customFormat="1" hidden="1" x14ac:dyDescent="0.2">
      <c r="A55" s="569" t="s">
        <v>82</v>
      </c>
      <c r="B55" s="185"/>
      <c r="C55" s="355">
        <v>0</v>
      </c>
      <c r="E55" s="170"/>
      <c r="F55" s="169"/>
      <c r="G55" s="171">
        <v>0</v>
      </c>
      <c r="H55" s="172"/>
      <c r="I55" s="173">
        <f t="shared" si="4"/>
        <v>0</v>
      </c>
      <c r="J55" s="174"/>
      <c r="K55" s="329">
        <v>0</v>
      </c>
      <c r="L55" s="172"/>
      <c r="M55" s="173">
        <f t="shared" si="5"/>
        <v>0</v>
      </c>
    </row>
    <row r="56" spans="1:13" s="180" customFormat="1" ht="1.5" hidden="1" customHeight="1" x14ac:dyDescent="0.2">
      <c r="A56" s="564"/>
      <c r="B56" s="161"/>
      <c r="C56" s="352"/>
      <c r="D56" s="175"/>
      <c r="E56" s="176"/>
      <c r="F56" s="177"/>
      <c r="G56" s="178"/>
      <c r="H56" s="178"/>
      <c r="I56" s="173"/>
      <c r="J56" s="179"/>
      <c r="K56" s="330"/>
      <c r="L56" s="178"/>
      <c r="M56" s="173"/>
    </row>
    <row r="57" spans="1:13" s="187" customFormat="1" hidden="1" x14ac:dyDescent="0.2">
      <c r="A57" s="569" t="s">
        <v>158</v>
      </c>
      <c r="B57" s="185"/>
      <c r="C57" s="356">
        <v>0</v>
      </c>
      <c r="E57" s="170"/>
      <c r="F57" s="169"/>
      <c r="G57" s="171">
        <v>0</v>
      </c>
      <c r="H57" s="172"/>
      <c r="I57" s="173">
        <f t="shared" si="4"/>
        <v>0</v>
      </c>
      <c r="J57" s="174"/>
      <c r="K57" s="329">
        <v>0</v>
      </c>
      <c r="L57" s="172"/>
      <c r="M57" s="173">
        <f t="shared" si="5"/>
        <v>0</v>
      </c>
    </row>
    <row r="58" spans="1:13" s="180" customFormat="1" ht="1.5" hidden="1" customHeight="1" x14ac:dyDescent="0.2">
      <c r="A58" s="564"/>
      <c r="B58" s="161"/>
      <c r="C58" s="352"/>
      <c r="D58" s="175"/>
      <c r="E58" s="176"/>
      <c r="F58" s="177"/>
      <c r="G58" s="178"/>
      <c r="H58" s="178"/>
      <c r="I58" s="173"/>
      <c r="J58" s="179"/>
      <c r="K58" s="330"/>
      <c r="L58" s="178"/>
      <c r="M58" s="173"/>
    </row>
    <row r="59" spans="1:13" s="187" customFormat="1" hidden="1" x14ac:dyDescent="0.2">
      <c r="A59" s="569" t="s">
        <v>159</v>
      </c>
      <c r="B59" s="185"/>
      <c r="C59" s="354">
        <v>0</v>
      </c>
      <c r="E59" s="170"/>
      <c r="F59" s="169"/>
      <c r="G59" s="171">
        <v>0</v>
      </c>
      <c r="H59" s="172"/>
      <c r="I59" s="173">
        <f t="shared" si="4"/>
        <v>0</v>
      </c>
      <c r="J59" s="174"/>
      <c r="K59" s="329">
        <v>0</v>
      </c>
      <c r="L59" s="172"/>
      <c r="M59" s="173">
        <f t="shared" si="5"/>
        <v>0</v>
      </c>
    </row>
    <row r="60" spans="1:13" s="180" customFormat="1" ht="1.5" hidden="1" customHeight="1" x14ac:dyDescent="0.2">
      <c r="A60" s="564"/>
      <c r="B60" s="161"/>
      <c r="C60" s="352"/>
      <c r="D60" s="175"/>
      <c r="E60" s="176"/>
      <c r="F60" s="177"/>
      <c r="G60" s="178"/>
      <c r="H60" s="178"/>
      <c r="I60" s="173"/>
      <c r="J60" s="179"/>
      <c r="K60" s="330"/>
      <c r="L60" s="178"/>
      <c r="M60" s="173"/>
    </row>
    <row r="61" spans="1:13" s="187" customFormat="1" hidden="1" x14ac:dyDescent="0.2">
      <c r="A61" s="569" t="s">
        <v>76</v>
      </c>
      <c r="B61" s="185"/>
      <c r="C61" s="354">
        <v>0</v>
      </c>
      <c r="E61" s="170"/>
      <c r="F61" s="169"/>
      <c r="G61" s="171">
        <v>0</v>
      </c>
      <c r="H61" s="172"/>
      <c r="I61" s="173">
        <f t="shared" si="4"/>
        <v>0</v>
      </c>
      <c r="J61" s="174"/>
      <c r="K61" s="329">
        <v>0</v>
      </c>
      <c r="L61" s="172"/>
      <c r="M61" s="173">
        <f t="shared" si="5"/>
        <v>0</v>
      </c>
    </row>
    <row r="62" spans="1:13" s="180" customFormat="1" ht="1.5" hidden="1" customHeight="1" x14ac:dyDescent="0.2">
      <c r="A62" s="564"/>
      <c r="B62" s="161"/>
      <c r="C62" s="352"/>
      <c r="D62" s="175"/>
      <c r="E62" s="176"/>
      <c r="F62" s="177"/>
      <c r="G62" s="178"/>
      <c r="H62" s="178"/>
      <c r="I62" s="173"/>
      <c r="J62" s="179"/>
      <c r="K62" s="330"/>
      <c r="L62" s="178"/>
      <c r="M62" s="181"/>
    </row>
    <row r="63" spans="1:13" s="187" customFormat="1" hidden="1" x14ac:dyDescent="0.2">
      <c r="A63" s="570" t="s">
        <v>77</v>
      </c>
      <c r="B63" s="188"/>
      <c r="C63" s="357"/>
      <c r="D63" s="189"/>
      <c r="E63" s="183"/>
      <c r="F63" s="149"/>
      <c r="G63" s="172"/>
      <c r="H63" s="172"/>
      <c r="I63" s="184">
        <f>SUM(I35:I61)</f>
        <v>0</v>
      </c>
      <c r="J63" s="174"/>
      <c r="K63" s="332"/>
      <c r="L63" s="172"/>
      <c r="M63" s="184">
        <f>SUM(M35:M61)</f>
        <v>0</v>
      </c>
    </row>
    <row r="64" spans="1:13" s="180" customFormat="1" ht="1.5" hidden="1" customHeight="1" x14ac:dyDescent="0.2">
      <c r="A64" s="564"/>
      <c r="B64" s="161"/>
      <c r="C64" s="350"/>
      <c r="D64" s="161"/>
      <c r="E64" s="162"/>
      <c r="F64" s="163"/>
      <c r="G64" s="164"/>
      <c r="H64" s="164"/>
      <c r="I64" s="181"/>
      <c r="J64" s="179"/>
      <c r="K64" s="328"/>
      <c r="L64" s="164"/>
      <c r="M64" s="181"/>
    </row>
    <row r="65" spans="1:13" s="167" customFormat="1" hidden="1" x14ac:dyDescent="0.2">
      <c r="A65" s="564"/>
      <c r="B65" s="161"/>
      <c r="C65" s="350"/>
      <c r="D65" s="161"/>
      <c r="E65" s="162"/>
      <c r="F65" s="163"/>
      <c r="G65" s="164"/>
      <c r="H65" s="164"/>
      <c r="I65" s="165"/>
      <c r="J65" s="166"/>
      <c r="K65" s="328"/>
      <c r="L65" s="164"/>
      <c r="M65" s="165"/>
    </row>
    <row r="66" spans="1:13" s="167" customFormat="1" hidden="1" x14ac:dyDescent="0.2">
      <c r="A66" s="564"/>
      <c r="B66" s="161"/>
      <c r="C66" s="350"/>
      <c r="D66" s="161"/>
      <c r="E66" s="162"/>
      <c r="F66" s="163"/>
      <c r="G66" s="164"/>
      <c r="H66" s="164"/>
      <c r="I66" s="165"/>
      <c r="J66" s="166"/>
      <c r="K66" s="328"/>
      <c r="L66" s="164"/>
      <c r="M66" s="165"/>
    </row>
    <row r="67" spans="1:13" s="153" customFormat="1" x14ac:dyDescent="0.2">
      <c r="A67" s="571" t="s">
        <v>98</v>
      </c>
      <c r="B67" s="160"/>
      <c r="C67" s="349"/>
      <c r="D67" s="160"/>
      <c r="E67" s="676" t="s">
        <v>110</v>
      </c>
      <c r="F67" s="677"/>
      <c r="G67" s="677"/>
      <c r="H67" s="677"/>
      <c r="I67" s="678"/>
      <c r="J67" s="160"/>
      <c r="K67" s="676" t="s">
        <v>111</v>
      </c>
      <c r="L67" s="677"/>
      <c r="M67" s="678"/>
    </row>
    <row r="68" spans="1:13" s="153" customFormat="1" x14ac:dyDescent="0.2">
      <c r="A68" s="572" t="s">
        <v>45</v>
      </c>
      <c r="B68" s="25"/>
      <c r="C68" s="26" t="s">
        <v>8</v>
      </c>
      <c r="D68" s="25"/>
      <c r="E68" s="91" t="s">
        <v>9</v>
      </c>
      <c r="F68" s="27"/>
      <c r="G68" s="60" t="s">
        <v>10</v>
      </c>
      <c r="H68" s="60"/>
      <c r="I68" s="92" t="s">
        <v>11</v>
      </c>
      <c r="J68" s="66"/>
      <c r="K68" s="327" t="s">
        <v>100</v>
      </c>
      <c r="L68" s="60"/>
      <c r="M68" s="92" t="s">
        <v>106</v>
      </c>
    </row>
    <row r="69" spans="1:13" x14ac:dyDescent="0.2">
      <c r="A69" s="573" t="s">
        <v>99</v>
      </c>
      <c r="B69" s="207"/>
      <c r="C69" s="358">
        <v>1</v>
      </c>
      <c r="D69" s="187"/>
      <c r="E69" s="170"/>
      <c r="F69" s="169"/>
      <c r="G69" s="171">
        <v>0</v>
      </c>
      <c r="H69" s="172"/>
      <c r="I69" s="173">
        <f>C69*G69</f>
        <v>0</v>
      </c>
      <c r="J69" s="174"/>
      <c r="K69" s="329">
        <v>0</v>
      </c>
      <c r="L69" s="172"/>
      <c r="M69" s="173">
        <f>C69*K69</f>
        <v>0</v>
      </c>
    </row>
    <row r="70" spans="1:13" s="180" customFormat="1" ht="1.5" customHeight="1" x14ac:dyDescent="0.2">
      <c r="A70" s="574"/>
      <c r="B70" s="175"/>
      <c r="C70" s="359"/>
      <c r="D70" s="175"/>
      <c r="E70" s="176"/>
      <c r="F70" s="177"/>
      <c r="G70" s="178"/>
      <c r="H70" s="178"/>
      <c r="I70" s="193"/>
      <c r="J70" s="174"/>
      <c r="K70" s="330"/>
      <c r="L70" s="178"/>
      <c r="M70" s="173">
        <f t="shared" ref="M70:M81" si="6">C70*K70</f>
        <v>0</v>
      </c>
    </row>
    <row r="71" spans="1:13" x14ac:dyDescent="0.2">
      <c r="A71" s="573" t="s">
        <v>62</v>
      </c>
      <c r="B71" s="207"/>
      <c r="C71" s="358">
        <v>56</v>
      </c>
      <c r="D71" s="187"/>
      <c r="E71" s="170"/>
      <c r="F71" s="169"/>
      <c r="G71" s="171">
        <v>0</v>
      </c>
      <c r="H71" s="172"/>
      <c r="I71" s="173">
        <f t="shared" ref="I71:I93" si="7">C71*G71</f>
        <v>0</v>
      </c>
      <c r="J71" s="174"/>
      <c r="K71" s="329">
        <v>0</v>
      </c>
      <c r="L71" s="172"/>
      <c r="M71" s="173">
        <f t="shared" si="6"/>
        <v>0</v>
      </c>
    </row>
    <row r="72" spans="1:13" s="180" customFormat="1" ht="1.5" customHeight="1" x14ac:dyDescent="0.2">
      <c r="A72" s="574"/>
      <c r="B72" s="175"/>
      <c r="C72" s="359"/>
      <c r="D72" s="175"/>
      <c r="E72" s="176"/>
      <c r="F72" s="177"/>
      <c r="G72" s="178"/>
      <c r="H72" s="178"/>
      <c r="I72" s="193"/>
      <c r="J72" s="174"/>
      <c r="K72" s="330"/>
      <c r="L72" s="178"/>
      <c r="M72" s="173">
        <f t="shared" si="6"/>
        <v>0</v>
      </c>
    </row>
    <row r="73" spans="1:13" x14ac:dyDescent="0.2">
      <c r="A73" s="573" t="s">
        <v>158</v>
      </c>
      <c r="B73" s="207"/>
      <c r="C73" s="358">
        <v>1</v>
      </c>
      <c r="D73" s="187"/>
      <c r="E73" s="170"/>
      <c r="F73" s="169"/>
      <c r="G73" s="171">
        <v>0</v>
      </c>
      <c r="H73" s="172"/>
      <c r="I73" s="173">
        <f t="shared" si="7"/>
        <v>0</v>
      </c>
      <c r="J73" s="174"/>
      <c r="K73" s="329">
        <v>0</v>
      </c>
      <c r="L73" s="172"/>
      <c r="M73" s="173">
        <f t="shared" si="6"/>
        <v>0</v>
      </c>
    </row>
    <row r="74" spans="1:13" s="180" customFormat="1" ht="1.5" customHeight="1" x14ac:dyDescent="0.2">
      <c r="A74" s="574"/>
      <c r="B74" s="175"/>
      <c r="C74" s="359"/>
      <c r="D74" s="175"/>
      <c r="E74" s="176"/>
      <c r="F74" s="177"/>
      <c r="G74" s="178"/>
      <c r="H74" s="178"/>
      <c r="I74" s="193"/>
      <c r="J74" s="174"/>
      <c r="K74" s="330"/>
      <c r="L74" s="178"/>
      <c r="M74" s="173">
        <f t="shared" si="6"/>
        <v>0</v>
      </c>
    </row>
    <row r="75" spans="1:13" x14ac:dyDescent="0.2">
      <c r="A75" s="573" t="s">
        <v>160</v>
      </c>
      <c r="B75" s="207"/>
      <c r="C75" s="358">
        <v>1</v>
      </c>
      <c r="D75" s="187"/>
      <c r="E75" s="170"/>
      <c r="F75" s="169"/>
      <c r="G75" s="171">
        <v>0</v>
      </c>
      <c r="H75" s="172"/>
      <c r="I75" s="173">
        <f t="shared" si="7"/>
        <v>0</v>
      </c>
      <c r="J75" s="174"/>
      <c r="K75" s="329">
        <v>0</v>
      </c>
      <c r="L75" s="172"/>
      <c r="M75" s="173">
        <f t="shared" si="6"/>
        <v>0</v>
      </c>
    </row>
    <row r="76" spans="1:13" s="180" customFormat="1" ht="1.5" customHeight="1" x14ac:dyDescent="0.2">
      <c r="A76" s="574"/>
      <c r="B76" s="175"/>
      <c r="C76" s="359"/>
      <c r="D76" s="175"/>
      <c r="E76" s="176"/>
      <c r="F76" s="177"/>
      <c r="G76" s="178"/>
      <c r="H76" s="178"/>
      <c r="I76" s="193"/>
      <c r="J76" s="174"/>
      <c r="K76" s="330"/>
      <c r="L76" s="178"/>
      <c r="M76" s="173">
        <f t="shared" si="6"/>
        <v>0</v>
      </c>
    </row>
    <row r="77" spans="1:13" x14ac:dyDescent="0.2">
      <c r="A77" s="573" t="s">
        <v>161</v>
      </c>
      <c r="B77" s="207"/>
      <c r="C77" s="358">
        <v>1</v>
      </c>
      <c r="D77" s="187"/>
      <c r="E77" s="170"/>
      <c r="F77" s="169"/>
      <c r="G77" s="171">
        <v>0</v>
      </c>
      <c r="H77" s="172"/>
      <c r="I77" s="173">
        <f t="shared" si="7"/>
        <v>0</v>
      </c>
      <c r="J77" s="174"/>
      <c r="K77" s="329">
        <v>0</v>
      </c>
      <c r="L77" s="172"/>
      <c r="M77" s="173">
        <f t="shared" si="6"/>
        <v>0</v>
      </c>
    </row>
    <row r="78" spans="1:13" s="180" customFormat="1" ht="1.5" customHeight="1" x14ac:dyDescent="0.2">
      <c r="A78" s="566"/>
      <c r="B78" s="161"/>
      <c r="C78" s="360"/>
      <c r="D78" s="175"/>
      <c r="E78" s="176"/>
      <c r="F78" s="177"/>
      <c r="G78" s="178"/>
      <c r="H78" s="178"/>
      <c r="I78" s="193"/>
      <c r="J78" s="174"/>
      <c r="K78" s="330"/>
      <c r="L78" s="178"/>
      <c r="M78" s="173">
        <f t="shared" si="6"/>
        <v>0</v>
      </c>
    </row>
    <row r="79" spans="1:13" x14ac:dyDescent="0.2">
      <c r="A79" s="575"/>
      <c r="B79" s="208"/>
      <c r="C79" s="548"/>
      <c r="D79" s="187"/>
      <c r="E79" s="170"/>
      <c r="F79" s="169"/>
      <c r="G79" s="171">
        <v>0</v>
      </c>
      <c r="H79" s="172"/>
      <c r="I79" s="173">
        <f t="shared" si="7"/>
        <v>0</v>
      </c>
      <c r="J79" s="174"/>
      <c r="K79" s="329">
        <v>0</v>
      </c>
      <c r="L79" s="172"/>
      <c r="M79" s="173">
        <f t="shared" si="6"/>
        <v>0</v>
      </c>
    </row>
    <row r="80" spans="1:13" s="180" customFormat="1" ht="1.5" customHeight="1" x14ac:dyDescent="0.2">
      <c r="A80" s="576"/>
      <c r="B80" s="209"/>
      <c r="C80" s="549"/>
      <c r="D80" s="175"/>
      <c r="E80" s="176"/>
      <c r="F80" s="177"/>
      <c r="G80" s="178"/>
      <c r="H80" s="178"/>
      <c r="I80" s="193"/>
      <c r="J80" s="174"/>
      <c r="K80" s="330"/>
      <c r="L80" s="178"/>
      <c r="M80" s="173">
        <f t="shared" si="6"/>
        <v>0</v>
      </c>
    </row>
    <row r="81" spans="1:13" x14ac:dyDescent="0.2">
      <c r="A81" s="575"/>
      <c r="B81" s="208"/>
      <c r="C81" s="548"/>
      <c r="D81" s="187"/>
      <c r="E81" s="170"/>
      <c r="F81" s="169"/>
      <c r="G81" s="171">
        <v>0</v>
      </c>
      <c r="H81" s="172"/>
      <c r="I81" s="173">
        <f t="shared" si="7"/>
        <v>0</v>
      </c>
      <c r="J81" s="174"/>
      <c r="K81" s="329">
        <v>0</v>
      </c>
      <c r="L81" s="172"/>
      <c r="M81" s="173">
        <f t="shared" si="6"/>
        <v>0</v>
      </c>
    </row>
    <row r="82" spans="1:13" s="180" customFormat="1" ht="1.5" customHeight="1" x14ac:dyDescent="0.2">
      <c r="A82" s="576"/>
      <c r="B82" s="209"/>
      <c r="C82" s="549"/>
      <c r="D82" s="175"/>
      <c r="E82" s="176"/>
      <c r="F82" s="177"/>
      <c r="G82" s="178"/>
      <c r="H82" s="178"/>
      <c r="I82" s="193"/>
      <c r="J82" s="174"/>
      <c r="K82" s="330"/>
      <c r="L82" s="178"/>
      <c r="M82" s="193"/>
    </row>
    <row r="83" spans="1:13" x14ac:dyDescent="0.2">
      <c r="A83" s="577"/>
      <c r="B83" s="208"/>
      <c r="C83" s="548"/>
      <c r="D83" s="187"/>
      <c r="E83" s="170"/>
      <c r="F83" s="169"/>
      <c r="G83" s="171">
        <v>0</v>
      </c>
      <c r="H83" s="172"/>
      <c r="I83" s="173">
        <f t="shared" si="7"/>
        <v>0</v>
      </c>
      <c r="J83" s="174"/>
      <c r="K83" s="329">
        <v>0</v>
      </c>
      <c r="L83" s="172"/>
      <c r="M83" s="173">
        <f t="shared" ref="M83" si="8">F83*K83</f>
        <v>0</v>
      </c>
    </row>
    <row r="84" spans="1:13" s="180" customFormat="1" ht="1.5" customHeight="1" x14ac:dyDescent="0.2">
      <c r="A84" s="566"/>
      <c r="B84" s="161"/>
      <c r="C84" s="360"/>
      <c r="D84" s="175"/>
      <c r="E84" s="176"/>
      <c r="F84" s="177"/>
      <c r="G84" s="178"/>
      <c r="H84" s="178"/>
      <c r="I84" s="193"/>
      <c r="J84" s="174"/>
      <c r="K84" s="330"/>
      <c r="L84" s="178"/>
      <c r="M84" s="193"/>
    </row>
    <row r="85" spans="1:13" hidden="1" x14ac:dyDescent="0.2">
      <c r="A85" s="170"/>
      <c r="B85" s="190"/>
      <c r="C85" s="361"/>
      <c r="D85" s="187"/>
      <c r="E85" s="170"/>
      <c r="F85" s="169"/>
      <c r="G85" s="171">
        <v>0</v>
      </c>
      <c r="H85" s="172"/>
      <c r="I85" s="173">
        <f t="shared" si="7"/>
        <v>0</v>
      </c>
      <c r="J85" s="174"/>
      <c r="K85" s="329">
        <v>0</v>
      </c>
      <c r="L85" s="172"/>
      <c r="M85" s="173">
        <f t="shared" ref="M85" si="9">F85*K85</f>
        <v>0</v>
      </c>
    </row>
    <row r="86" spans="1:13" s="180" customFormat="1" ht="1.5" hidden="1" customHeight="1" x14ac:dyDescent="0.2">
      <c r="A86" s="566"/>
      <c r="B86" s="161"/>
      <c r="C86" s="360"/>
      <c r="D86" s="175"/>
      <c r="E86" s="176"/>
      <c r="F86" s="177"/>
      <c r="G86" s="178"/>
      <c r="H86" s="178"/>
      <c r="I86" s="193"/>
      <c r="J86" s="174"/>
      <c r="K86" s="330"/>
      <c r="L86" s="178"/>
      <c r="M86" s="193"/>
    </row>
    <row r="87" spans="1:13" hidden="1" x14ac:dyDescent="0.2">
      <c r="A87" s="170"/>
      <c r="B87" s="190"/>
      <c r="C87" s="361"/>
      <c r="D87" s="187"/>
      <c r="E87" s="170"/>
      <c r="F87" s="169"/>
      <c r="G87" s="171">
        <v>0</v>
      </c>
      <c r="H87" s="172"/>
      <c r="I87" s="173">
        <f t="shared" si="7"/>
        <v>0</v>
      </c>
      <c r="J87" s="174"/>
      <c r="K87" s="329">
        <v>0</v>
      </c>
      <c r="L87" s="172"/>
      <c r="M87" s="173">
        <f t="shared" ref="M87" si="10">F87*K87</f>
        <v>0</v>
      </c>
    </row>
    <row r="88" spans="1:13" s="180" customFormat="1" ht="1.5" hidden="1" customHeight="1" x14ac:dyDescent="0.2">
      <c r="A88" s="566"/>
      <c r="B88" s="161"/>
      <c r="C88" s="360" t="s">
        <v>94</v>
      </c>
      <c r="D88" s="175"/>
      <c r="E88" s="176"/>
      <c r="F88" s="177"/>
      <c r="G88" s="178"/>
      <c r="H88" s="178"/>
      <c r="I88" s="193"/>
      <c r="J88" s="174"/>
      <c r="K88" s="330"/>
      <c r="L88" s="178"/>
      <c r="M88" s="193"/>
    </row>
    <row r="89" spans="1:13" hidden="1" x14ac:dyDescent="0.2">
      <c r="A89" s="170"/>
      <c r="B89" s="190"/>
      <c r="C89" s="361"/>
      <c r="D89" s="187"/>
      <c r="E89" s="170"/>
      <c r="F89" s="169"/>
      <c r="G89" s="171">
        <v>0</v>
      </c>
      <c r="H89" s="172"/>
      <c r="I89" s="173">
        <f t="shared" si="7"/>
        <v>0</v>
      </c>
      <c r="J89" s="174"/>
      <c r="K89" s="329">
        <v>0</v>
      </c>
      <c r="L89" s="172"/>
      <c r="M89" s="173">
        <f t="shared" ref="M89" si="11">F89*K89</f>
        <v>0</v>
      </c>
    </row>
    <row r="90" spans="1:13" s="180" customFormat="1" ht="1.5" hidden="1" customHeight="1" x14ac:dyDescent="0.2">
      <c r="A90" s="566"/>
      <c r="B90" s="161"/>
      <c r="C90" s="360"/>
      <c r="D90" s="175"/>
      <c r="E90" s="176"/>
      <c r="F90" s="177"/>
      <c r="G90" s="178"/>
      <c r="H90" s="178"/>
      <c r="I90" s="193"/>
      <c r="J90" s="174"/>
      <c r="K90" s="330"/>
      <c r="L90" s="178"/>
      <c r="M90" s="193"/>
    </row>
    <row r="91" spans="1:13" hidden="1" x14ac:dyDescent="0.2">
      <c r="A91" s="170"/>
      <c r="B91" s="190"/>
      <c r="C91" s="361"/>
      <c r="D91" s="187"/>
      <c r="E91" s="170"/>
      <c r="F91" s="169"/>
      <c r="G91" s="171">
        <v>0</v>
      </c>
      <c r="H91" s="172"/>
      <c r="I91" s="173">
        <f t="shared" si="7"/>
        <v>0</v>
      </c>
      <c r="J91" s="174"/>
      <c r="K91" s="329">
        <v>0</v>
      </c>
      <c r="L91" s="172"/>
      <c r="M91" s="173">
        <f t="shared" ref="M91" si="12">F91*K91</f>
        <v>0</v>
      </c>
    </row>
    <row r="92" spans="1:13" s="180" customFormat="1" ht="1.5" hidden="1" customHeight="1" x14ac:dyDescent="0.2">
      <c r="A92" s="566"/>
      <c r="B92" s="161"/>
      <c r="C92" s="360"/>
      <c r="D92" s="175"/>
      <c r="E92" s="176"/>
      <c r="F92" s="177"/>
      <c r="G92" s="178"/>
      <c r="H92" s="178"/>
      <c r="I92" s="193"/>
      <c r="J92" s="174"/>
      <c r="K92" s="330"/>
      <c r="L92" s="178"/>
      <c r="M92" s="193"/>
    </row>
    <row r="93" spans="1:13" hidden="1" x14ac:dyDescent="0.2">
      <c r="A93" s="170"/>
      <c r="B93" s="190"/>
      <c r="C93" s="361"/>
      <c r="D93" s="187"/>
      <c r="E93" s="170"/>
      <c r="F93" s="169"/>
      <c r="G93" s="171">
        <v>0</v>
      </c>
      <c r="H93" s="172"/>
      <c r="I93" s="173">
        <f t="shared" si="7"/>
        <v>0</v>
      </c>
      <c r="J93" s="174"/>
      <c r="K93" s="329">
        <v>0</v>
      </c>
      <c r="L93" s="172"/>
      <c r="M93" s="173">
        <f t="shared" ref="M93" si="13">F93*K93</f>
        <v>0</v>
      </c>
    </row>
    <row r="94" spans="1:13" s="180" customFormat="1" ht="1.5" hidden="1" customHeight="1" x14ac:dyDescent="0.2">
      <c r="A94" s="566"/>
      <c r="B94" s="161"/>
      <c r="C94" s="360"/>
      <c r="D94" s="175"/>
      <c r="E94" s="176"/>
      <c r="F94" s="177"/>
      <c r="G94" s="178"/>
      <c r="H94" s="178"/>
      <c r="I94" s="193"/>
      <c r="J94" s="174"/>
      <c r="K94" s="330"/>
      <c r="L94" s="178"/>
      <c r="M94" s="193"/>
    </row>
    <row r="95" spans="1:13" hidden="1" x14ac:dyDescent="0.2">
      <c r="A95" s="170"/>
      <c r="B95" s="190"/>
      <c r="C95" s="361"/>
      <c r="D95" s="187"/>
      <c r="E95" s="170"/>
      <c r="F95" s="169"/>
      <c r="G95" s="171">
        <v>0</v>
      </c>
      <c r="H95" s="172"/>
      <c r="I95" s="173">
        <f t="shared" ref="I95:I99" si="14">C95*G95</f>
        <v>0</v>
      </c>
      <c r="J95" s="174"/>
      <c r="K95" s="329">
        <v>0</v>
      </c>
      <c r="L95" s="172"/>
      <c r="M95" s="173">
        <f t="shared" ref="M95" si="15">F95*K95</f>
        <v>0</v>
      </c>
    </row>
    <row r="96" spans="1:13" s="180" customFormat="1" ht="1.5" hidden="1" customHeight="1" x14ac:dyDescent="0.2">
      <c r="A96" s="566"/>
      <c r="B96" s="161"/>
      <c r="C96" s="360"/>
      <c r="D96" s="175"/>
      <c r="E96" s="176"/>
      <c r="F96" s="177"/>
      <c r="G96" s="178"/>
      <c r="H96" s="178"/>
      <c r="I96" s="193"/>
      <c r="J96" s="174"/>
      <c r="K96" s="330"/>
      <c r="L96" s="178"/>
      <c r="M96" s="193"/>
    </row>
    <row r="97" spans="1:13" hidden="1" x14ac:dyDescent="0.2">
      <c r="A97" s="170"/>
      <c r="B97" s="190"/>
      <c r="C97" s="361"/>
      <c r="D97" s="187"/>
      <c r="E97" s="170"/>
      <c r="F97" s="169"/>
      <c r="G97" s="171">
        <v>0</v>
      </c>
      <c r="H97" s="172"/>
      <c r="I97" s="173">
        <f t="shared" si="14"/>
        <v>0</v>
      </c>
      <c r="J97" s="174"/>
      <c r="K97" s="329">
        <v>0</v>
      </c>
      <c r="L97" s="172"/>
      <c r="M97" s="173">
        <f t="shared" ref="M97" si="16">F97*K97</f>
        <v>0</v>
      </c>
    </row>
    <row r="98" spans="1:13" s="180" customFormat="1" ht="1.5" hidden="1" customHeight="1" x14ac:dyDescent="0.2">
      <c r="A98" s="566"/>
      <c r="B98" s="161"/>
      <c r="C98" s="360"/>
      <c r="D98" s="175"/>
      <c r="E98" s="176"/>
      <c r="F98" s="177"/>
      <c r="G98" s="178"/>
      <c r="H98" s="178"/>
      <c r="I98" s="193"/>
      <c r="J98" s="174"/>
      <c r="K98" s="330"/>
      <c r="L98" s="178"/>
      <c r="M98" s="193"/>
    </row>
    <row r="99" spans="1:13" hidden="1" x14ac:dyDescent="0.2">
      <c r="A99" s="170"/>
      <c r="B99" s="190"/>
      <c r="C99" s="361"/>
      <c r="D99" s="187"/>
      <c r="E99" s="170"/>
      <c r="F99" s="169"/>
      <c r="G99" s="171">
        <v>0</v>
      </c>
      <c r="H99" s="172"/>
      <c r="I99" s="173">
        <f t="shared" si="14"/>
        <v>0</v>
      </c>
      <c r="J99" s="174"/>
      <c r="K99" s="329">
        <v>0</v>
      </c>
      <c r="L99" s="172"/>
      <c r="M99" s="173">
        <f t="shared" ref="M99" si="17">F99*K99</f>
        <v>0</v>
      </c>
    </row>
    <row r="100" spans="1:13" s="167" customFormat="1" ht="2.25" hidden="1" customHeight="1" x14ac:dyDescent="0.2">
      <c r="A100" s="564"/>
      <c r="B100" s="161"/>
      <c r="C100" s="350"/>
      <c r="D100" s="161"/>
      <c r="E100" s="162"/>
      <c r="F100" s="163"/>
      <c r="G100" s="164"/>
      <c r="H100" s="164"/>
      <c r="I100" s="165"/>
      <c r="J100" s="166"/>
      <c r="K100" s="328"/>
      <c r="L100" s="164"/>
      <c r="M100" s="165"/>
    </row>
    <row r="101" spans="1:13" s="187" customFormat="1" x14ac:dyDescent="0.2">
      <c r="A101" s="570" t="s">
        <v>77</v>
      </c>
      <c r="B101" s="188"/>
      <c r="C101" s="357"/>
      <c r="D101" s="189"/>
      <c r="E101" s="183"/>
      <c r="F101" s="149"/>
      <c r="G101" s="172"/>
      <c r="H101" s="172"/>
      <c r="I101" s="184">
        <f>SUM(I69:I99)</f>
        <v>0</v>
      </c>
      <c r="J101" s="174"/>
      <c r="K101" s="332"/>
      <c r="L101" s="172"/>
      <c r="M101" s="184">
        <f>SUM(M69:M99)</f>
        <v>0</v>
      </c>
    </row>
    <row r="102" spans="1:13" s="167" customFormat="1" x14ac:dyDescent="0.2">
      <c r="A102" s="214"/>
      <c r="B102" s="161"/>
      <c r="C102" s="350"/>
      <c r="D102" s="161"/>
      <c r="E102" s="162"/>
      <c r="F102" s="163"/>
      <c r="G102" s="164"/>
      <c r="H102" s="164"/>
      <c r="I102" s="165"/>
      <c r="J102" s="166"/>
      <c r="K102" s="328"/>
      <c r="L102" s="164"/>
      <c r="M102" s="165"/>
    </row>
    <row r="103" spans="1:13" s="167" customFormat="1" x14ac:dyDescent="0.2">
      <c r="A103" s="214"/>
      <c r="B103" s="161"/>
      <c r="C103" s="350"/>
      <c r="D103" s="161"/>
      <c r="E103" s="162"/>
      <c r="F103" s="163"/>
      <c r="G103" s="164"/>
      <c r="H103" s="164"/>
      <c r="I103" s="165"/>
      <c r="J103" s="166"/>
      <c r="K103" s="328"/>
      <c r="L103" s="164"/>
      <c r="M103" s="165"/>
    </row>
    <row r="104" spans="1:13" s="153" customFormat="1" x14ac:dyDescent="0.2">
      <c r="A104" s="562" t="s">
        <v>79</v>
      </c>
      <c r="B104" s="160"/>
      <c r="C104" s="349"/>
      <c r="D104" s="160"/>
      <c r="E104" s="676" t="s">
        <v>110</v>
      </c>
      <c r="F104" s="677"/>
      <c r="G104" s="677"/>
      <c r="H104" s="677"/>
      <c r="I104" s="678"/>
      <c r="J104" s="160"/>
      <c r="K104" s="676" t="s">
        <v>111</v>
      </c>
      <c r="L104" s="677"/>
      <c r="M104" s="678"/>
    </row>
    <row r="105" spans="1:13" s="153" customFormat="1" x14ac:dyDescent="0.2">
      <c r="A105" s="563" t="s">
        <v>45</v>
      </c>
      <c r="B105" s="25"/>
      <c r="C105" s="26" t="s">
        <v>8</v>
      </c>
      <c r="D105" s="25"/>
      <c r="E105" s="91" t="s">
        <v>9</v>
      </c>
      <c r="F105" s="27"/>
      <c r="G105" s="60" t="s">
        <v>10</v>
      </c>
      <c r="H105" s="60"/>
      <c r="I105" s="92" t="s">
        <v>11</v>
      </c>
      <c r="J105" s="66"/>
      <c r="K105" s="327" t="s">
        <v>100</v>
      </c>
      <c r="L105" s="60"/>
      <c r="M105" s="92" t="s">
        <v>106</v>
      </c>
    </row>
    <row r="106" spans="1:13" s="180" customFormat="1" ht="1.5" customHeight="1" x14ac:dyDescent="0.2">
      <c r="A106" s="564"/>
      <c r="B106" s="161"/>
      <c r="C106" s="352"/>
      <c r="D106" s="175"/>
      <c r="E106" s="176"/>
      <c r="F106" s="177"/>
      <c r="G106" s="178"/>
      <c r="H106" s="178"/>
      <c r="I106" s="181"/>
      <c r="J106" s="179"/>
      <c r="K106" s="330"/>
      <c r="L106" s="178"/>
      <c r="M106" s="181"/>
    </row>
    <row r="107" spans="1:13" s="187" customFormat="1" x14ac:dyDescent="0.2">
      <c r="A107" s="578" t="s">
        <v>56</v>
      </c>
      <c r="B107" s="194"/>
      <c r="C107" s="362">
        <v>1</v>
      </c>
      <c r="D107" s="195"/>
      <c r="E107" s="170"/>
      <c r="F107" s="169"/>
      <c r="G107" s="171">
        <v>0</v>
      </c>
      <c r="H107" s="172"/>
      <c r="I107" s="173">
        <f>SUM(C107*G107)</f>
        <v>0</v>
      </c>
      <c r="J107" s="174"/>
      <c r="K107" s="329">
        <v>0</v>
      </c>
      <c r="L107" s="172"/>
      <c r="M107" s="173">
        <f t="shared" ref="M107:M123" si="18">SUM(C107*K107)</f>
        <v>0</v>
      </c>
    </row>
    <row r="108" spans="1:13" s="180" customFormat="1" ht="1.5" customHeight="1" x14ac:dyDescent="0.2">
      <c r="A108" s="566"/>
      <c r="B108" s="161"/>
      <c r="C108" s="352"/>
      <c r="D108" s="175"/>
      <c r="E108" s="176"/>
      <c r="F108" s="177"/>
      <c r="G108" s="178"/>
      <c r="H108" s="178"/>
      <c r="I108" s="181"/>
      <c r="J108" s="179"/>
      <c r="K108" s="330"/>
      <c r="L108" s="178"/>
      <c r="M108" s="173"/>
    </row>
    <row r="109" spans="1:13" s="187" customFormat="1" ht="27" x14ac:dyDescent="0.2">
      <c r="A109" s="579" t="s">
        <v>57</v>
      </c>
      <c r="B109" s="194"/>
      <c r="C109" s="362">
        <v>1</v>
      </c>
      <c r="D109" s="195"/>
      <c r="E109" s="170"/>
      <c r="F109" s="169"/>
      <c r="G109" s="171">
        <v>0</v>
      </c>
      <c r="H109" s="172"/>
      <c r="I109" s="173">
        <f>SUM(C109*G109)</f>
        <v>0</v>
      </c>
      <c r="J109" s="174"/>
      <c r="K109" s="329">
        <v>0</v>
      </c>
      <c r="L109" s="172"/>
      <c r="M109" s="173">
        <f t="shared" si="18"/>
        <v>0</v>
      </c>
    </row>
    <row r="110" spans="1:13" s="180" customFormat="1" ht="1.5" customHeight="1" x14ac:dyDescent="0.2">
      <c r="A110" s="566"/>
      <c r="B110" s="161"/>
      <c r="C110" s="352"/>
      <c r="D110" s="175"/>
      <c r="E110" s="176"/>
      <c r="F110" s="177"/>
      <c r="G110" s="178"/>
      <c r="H110" s="178"/>
      <c r="I110" s="181"/>
      <c r="J110" s="179"/>
      <c r="K110" s="330"/>
      <c r="L110" s="178"/>
      <c r="M110" s="173"/>
    </row>
    <row r="111" spans="1:13" s="187" customFormat="1" x14ac:dyDescent="0.2">
      <c r="A111" s="579" t="s">
        <v>80</v>
      </c>
      <c r="B111" s="194"/>
      <c r="C111" s="362">
        <v>1</v>
      </c>
      <c r="D111" s="195"/>
      <c r="E111" s="170"/>
      <c r="F111" s="169"/>
      <c r="G111" s="171">
        <v>0</v>
      </c>
      <c r="H111" s="172"/>
      <c r="I111" s="173">
        <f>SUM(C111*G111)</f>
        <v>0</v>
      </c>
      <c r="J111" s="174"/>
      <c r="K111" s="329">
        <v>0</v>
      </c>
      <c r="L111" s="172"/>
      <c r="M111" s="173">
        <f t="shared" si="18"/>
        <v>0</v>
      </c>
    </row>
    <row r="112" spans="1:13" s="180" customFormat="1" ht="1.5" customHeight="1" x14ac:dyDescent="0.2">
      <c r="A112" s="566"/>
      <c r="B112" s="161"/>
      <c r="C112" s="352"/>
      <c r="D112" s="175"/>
      <c r="E112" s="176"/>
      <c r="F112" s="177"/>
      <c r="G112" s="178"/>
      <c r="H112" s="178"/>
      <c r="I112" s="181"/>
      <c r="J112" s="179"/>
      <c r="K112" s="330"/>
      <c r="L112" s="178"/>
      <c r="M112" s="173"/>
    </row>
    <row r="113" spans="1:13" s="187" customFormat="1" x14ac:dyDescent="0.2">
      <c r="A113" s="579" t="s">
        <v>58</v>
      </c>
      <c r="B113" s="194"/>
      <c r="C113" s="362">
        <v>1</v>
      </c>
      <c r="D113" s="195"/>
      <c r="E113" s="170"/>
      <c r="F113" s="169"/>
      <c r="G113" s="171">
        <v>0</v>
      </c>
      <c r="H113" s="172"/>
      <c r="I113" s="173">
        <f>SUM(C113*G113)</f>
        <v>0</v>
      </c>
      <c r="J113" s="174"/>
      <c r="K113" s="329">
        <v>0</v>
      </c>
      <c r="L113" s="172"/>
      <c r="M113" s="173">
        <f t="shared" si="18"/>
        <v>0</v>
      </c>
    </row>
    <row r="114" spans="1:13" s="180" customFormat="1" ht="1.5" customHeight="1" x14ac:dyDescent="0.2">
      <c r="A114" s="566"/>
      <c r="B114" s="161"/>
      <c r="C114" s="352"/>
      <c r="D114" s="175"/>
      <c r="E114" s="176"/>
      <c r="F114" s="177"/>
      <c r="G114" s="178"/>
      <c r="H114" s="178"/>
      <c r="I114" s="181"/>
      <c r="J114" s="179"/>
      <c r="K114" s="330"/>
      <c r="L114" s="178"/>
      <c r="M114" s="173"/>
    </row>
    <row r="115" spans="1:13" s="187" customFormat="1" x14ac:dyDescent="0.2">
      <c r="A115" s="579" t="s">
        <v>174</v>
      </c>
      <c r="B115" s="194"/>
      <c r="C115" s="362">
        <v>1</v>
      </c>
      <c r="D115" s="195"/>
      <c r="E115" s="170"/>
      <c r="F115" s="169"/>
      <c r="G115" s="171">
        <v>0</v>
      </c>
      <c r="H115" s="172"/>
      <c r="I115" s="173">
        <f>SUM(C115*G115)</f>
        <v>0</v>
      </c>
      <c r="J115" s="174"/>
      <c r="K115" s="329">
        <v>0</v>
      </c>
      <c r="L115" s="172"/>
      <c r="M115" s="173">
        <f t="shared" si="18"/>
        <v>0</v>
      </c>
    </row>
    <row r="116" spans="1:13" s="180" customFormat="1" ht="1.5" customHeight="1" x14ac:dyDescent="0.2">
      <c r="A116" s="566"/>
      <c r="B116" s="161"/>
      <c r="C116" s="352"/>
      <c r="D116" s="175"/>
      <c r="E116" s="176"/>
      <c r="F116" s="177"/>
      <c r="G116" s="178"/>
      <c r="H116" s="178"/>
      <c r="I116" s="181"/>
      <c r="J116" s="179"/>
      <c r="K116" s="330"/>
      <c r="L116" s="178"/>
      <c r="M116" s="173"/>
    </row>
    <row r="117" spans="1:13" s="187" customFormat="1" x14ac:dyDescent="0.2">
      <c r="A117" s="579" t="s">
        <v>59</v>
      </c>
      <c r="B117" s="194"/>
      <c r="C117" s="362">
        <v>1</v>
      </c>
      <c r="D117" s="195"/>
      <c r="E117" s="170"/>
      <c r="F117" s="169"/>
      <c r="G117" s="171">
        <v>0</v>
      </c>
      <c r="H117" s="172"/>
      <c r="I117" s="173">
        <f>SUM(C117*G117)</f>
        <v>0</v>
      </c>
      <c r="J117" s="174"/>
      <c r="K117" s="329">
        <v>0</v>
      </c>
      <c r="L117" s="172"/>
      <c r="M117" s="173">
        <f t="shared" si="18"/>
        <v>0</v>
      </c>
    </row>
    <row r="118" spans="1:13" s="180" customFormat="1" ht="1.5" customHeight="1" x14ac:dyDescent="0.2">
      <c r="A118" s="566"/>
      <c r="B118" s="161"/>
      <c r="C118" s="352"/>
      <c r="D118" s="175"/>
      <c r="E118" s="176"/>
      <c r="F118" s="177"/>
      <c r="G118" s="178"/>
      <c r="H118" s="178"/>
      <c r="I118" s="181"/>
      <c r="J118" s="179"/>
      <c r="K118" s="330"/>
      <c r="L118" s="178"/>
      <c r="M118" s="173"/>
    </row>
    <row r="119" spans="1:13" s="187" customFormat="1" x14ac:dyDescent="0.2">
      <c r="A119" s="579" t="s">
        <v>60</v>
      </c>
      <c r="B119" s="194"/>
      <c r="C119" s="362">
        <v>1</v>
      </c>
      <c r="D119" s="195"/>
      <c r="E119" s="170"/>
      <c r="F119" s="169"/>
      <c r="G119" s="171">
        <v>0</v>
      </c>
      <c r="H119" s="172"/>
      <c r="I119" s="173">
        <f>SUM(C119*G119)</f>
        <v>0</v>
      </c>
      <c r="J119" s="174"/>
      <c r="K119" s="329">
        <v>0</v>
      </c>
      <c r="L119" s="172"/>
      <c r="M119" s="173">
        <f t="shared" si="18"/>
        <v>0</v>
      </c>
    </row>
    <row r="120" spans="1:13" s="180" customFormat="1" ht="1.5" customHeight="1" x14ac:dyDescent="0.2">
      <c r="A120" s="566"/>
      <c r="B120" s="161"/>
      <c r="C120" s="352"/>
      <c r="D120" s="175"/>
      <c r="E120" s="176"/>
      <c r="F120" s="177"/>
      <c r="G120" s="178"/>
      <c r="H120" s="178"/>
      <c r="I120" s="181"/>
      <c r="J120" s="179"/>
      <c r="K120" s="330"/>
      <c r="L120" s="178"/>
      <c r="M120" s="173"/>
    </row>
    <row r="121" spans="1:13" s="187" customFormat="1" x14ac:dyDescent="0.2">
      <c r="A121" s="579" t="s">
        <v>55</v>
      </c>
      <c r="B121" s="194"/>
      <c r="C121" s="362">
        <v>1</v>
      </c>
      <c r="D121" s="195"/>
      <c r="E121" s="170"/>
      <c r="F121" s="169"/>
      <c r="G121" s="171">
        <v>0</v>
      </c>
      <c r="H121" s="172"/>
      <c r="I121" s="173">
        <f>SUM(C121*G121)</f>
        <v>0</v>
      </c>
      <c r="J121" s="174"/>
      <c r="K121" s="329">
        <v>0</v>
      </c>
      <c r="L121" s="172"/>
      <c r="M121" s="173">
        <f t="shared" si="18"/>
        <v>0</v>
      </c>
    </row>
    <row r="122" spans="1:13" s="180" customFormat="1" ht="1.5" customHeight="1" x14ac:dyDescent="0.2">
      <c r="A122" s="566"/>
      <c r="B122" s="161"/>
      <c r="C122" s="352"/>
      <c r="D122" s="175"/>
      <c r="E122" s="176"/>
      <c r="F122" s="177"/>
      <c r="G122" s="178"/>
      <c r="H122" s="178"/>
      <c r="I122" s="181"/>
      <c r="J122" s="179"/>
      <c r="K122" s="330"/>
      <c r="L122" s="178"/>
      <c r="M122" s="173"/>
    </row>
    <row r="123" spans="1:13" s="187" customFormat="1" x14ac:dyDescent="0.2">
      <c r="A123" s="580" t="s">
        <v>96</v>
      </c>
      <c r="B123" s="196"/>
      <c r="C123" s="356">
        <v>1</v>
      </c>
      <c r="E123" s="170"/>
      <c r="F123" s="169"/>
      <c r="G123" s="171">
        <v>0</v>
      </c>
      <c r="H123" s="172"/>
      <c r="I123" s="173">
        <f>SUM(C123*G123)</f>
        <v>0</v>
      </c>
      <c r="J123" s="174"/>
      <c r="K123" s="329">
        <v>0</v>
      </c>
      <c r="L123" s="172"/>
      <c r="M123" s="173">
        <f t="shared" si="18"/>
        <v>0</v>
      </c>
    </row>
    <row r="124" spans="1:13" s="180" customFormat="1" ht="1.5" customHeight="1" x14ac:dyDescent="0.2">
      <c r="A124" s="566"/>
      <c r="B124" s="161"/>
      <c r="C124" s="363"/>
      <c r="D124" s="175"/>
      <c r="E124" s="176"/>
      <c r="F124" s="177"/>
      <c r="G124" s="178"/>
      <c r="H124" s="178"/>
      <c r="I124" s="181"/>
      <c r="J124" s="179"/>
      <c r="K124" s="330"/>
      <c r="L124" s="178"/>
      <c r="M124" s="181"/>
    </row>
    <row r="125" spans="1:13" s="187" customFormat="1" x14ac:dyDescent="0.2">
      <c r="A125" s="581" t="s">
        <v>77</v>
      </c>
      <c r="B125" s="188"/>
      <c r="C125" s="357"/>
      <c r="D125" s="189"/>
      <c r="E125" s="183"/>
      <c r="F125" s="149"/>
      <c r="G125" s="172"/>
      <c r="H125" s="172"/>
      <c r="I125" s="173">
        <f>SUM(I107:I123)</f>
        <v>0</v>
      </c>
      <c r="J125" s="174"/>
      <c r="K125" s="331"/>
      <c r="L125" s="172"/>
      <c r="M125" s="173">
        <f>SUM(M107:M123)</f>
        <v>0</v>
      </c>
    </row>
    <row r="126" spans="1:13" s="180" customFormat="1" ht="1.5" customHeight="1" x14ac:dyDescent="0.2">
      <c r="A126" s="564"/>
      <c r="B126" s="161"/>
      <c r="C126" s="350"/>
      <c r="D126" s="161"/>
      <c r="E126" s="162"/>
      <c r="F126" s="163"/>
      <c r="G126" s="164"/>
      <c r="H126" s="178"/>
      <c r="I126" s="181"/>
      <c r="J126" s="179"/>
      <c r="K126" s="330"/>
      <c r="L126" s="178"/>
      <c r="M126" s="181"/>
    </row>
    <row r="127" spans="1:13" s="167" customFormat="1" x14ac:dyDescent="0.2">
      <c r="A127" s="214"/>
      <c r="B127" s="161"/>
      <c r="C127" s="350"/>
      <c r="D127" s="161"/>
      <c r="E127" s="162"/>
      <c r="F127" s="163"/>
      <c r="G127" s="164"/>
      <c r="H127" s="164"/>
      <c r="I127" s="165"/>
      <c r="J127" s="166"/>
      <c r="K127" s="328"/>
      <c r="L127" s="164"/>
      <c r="M127" s="165"/>
    </row>
    <row r="128" spans="1:13" s="167" customFormat="1" x14ac:dyDescent="0.2">
      <c r="A128" s="214"/>
      <c r="B128" s="161"/>
      <c r="C128" s="350"/>
      <c r="D128" s="161"/>
      <c r="E128" s="162"/>
      <c r="F128" s="163"/>
      <c r="G128" s="164"/>
      <c r="H128" s="164"/>
      <c r="I128" s="165"/>
      <c r="J128" s="166"/>
      <c r="K128" s="328"/>
      <c r="L128" s="164"/>
      <c r="M128" s="165"/>
    </row>
    <row r="129" spans="1:13" s="153" customFormat="1" x14ac:dyDescent="0.2">
      <c r="A129" s="562" t="s">
        <v>133</v>
      </c>
      <c r="B129" s="160"/>
      <c r="C129" s="349"/>
      <c r="D129" s="160"/>
      <c r="E129" s="676" t="s">
        <v>110</v>
      </c>
      <c r="F129" s="677"/>
      <c r="G129" s="677"/>
      <c r="H129" s="677"/>
      <c r="I129" s="678"/>
      <c r="J129" s="160"/>
      <c r="K129" s="676" t="s">
        <v>111</v>
      </c>
      <c r="L129" s="677"/>
      <c r="M129" s="678"/>
    </row>
    <row r="130" spans="1:13" s="153" customFormat="1" x14ac:dyDescent="0.2">
      <c r="A130" s="563" t="s">
        <v>45</v>
      </c>
      <c r="B130" s="25"/>
      <c r="C130" s="26" t="s">
        <v>8</v>
      </c>
      <c r="D130" s="25"/>
      <c r="E130" s="91" t="s">
        <v>9</v>
      </c>
      <c r="F130" s="27"/>
      <c r="G130" s="60" t="s">
        <v>140</v>
      </c>
      <c r="H130" s="60"/>
      <c r="I130" s="92" t="s">
        <v>11</v>
      </c>
      <c r="J130" s="66"/>
      <c r="K130" s="327" t="s">
        <v>100</v>
      </c>
      <c r="L130" s="60"/>
      <c r="M130" s="92" t="s">
        <v>106</v>
      </c>
    </row>
    <row r="131" spans="1:13" s="180" customFormat="1" ht="1.5" customHeight="1" x14ac:dyDescent="0.2">
      <c r="A131" s="564"/>
      <c r="B131" s="161"/>
      <c r="C131" s="352"/>
      <c r="D131" s="175"/>
      <c r="E131" s="176"/>
      <c r="F131" s="177"/>
      <c r="G131" s="178"/>
      <c r="H131" s="178"/>
      <c r="I131" s="181"/>
      <c r="J131" s="179"/>
      <c r="K131" s="330"/>
      <c r="L131" s="178"/>
      <c r="M131" s="181"/>
    </row>
    <row r="132" spans="1:13" s="187" customFormat="1" x14ac:dyDescent="0.2">
      <c r="A132" s="582" t="s">
        <v>90</v>
      </c>
      <c r="B132" s="197"/>
      <c r="C132" s="362">
        <v>1</v>
      </c>
      <c r="E132" s="170"/>
      <c r="F132" s="169"/>
      <c r="G132" s="171">
        <v>0</v>
      </c>
      <c r="H132" s="172"/>
      <c r="I132" s="173">
        <f>C132*G132</f>
        <v>0</v>
      </c>
      <c r="J132" s="198"/>
      <c r="K132" s="329">
        <v>0</v>
      </c>
      <c r="L132" s="172"/>
      <c r="M132" s="173">
        <f>(C132*K132)</f>
        <v>0</v>
      </c>
    </row>
    <row r="133" spans="1:13" s="180" customFormat="1" ht="1.5" customHeight="1" x14ac:dyDescent="0.2">
      <c r="A133" s="566"/>
      <c r="B133" s="161"/>
      <c r="C133" s="352"/>
      <c r="D133" s="175"/>
      <c r="E133" s="176"/>
      <c r="F133" s="177"/>
      <c r="G133" s="178"/>
      <c r="H133" s="178"/>
      <c r="I133" s="173"/>
      <c r="J133" s="166"/>
      <c r="K133" s="330"/>
      <c r="L133" s="178"/>
      <c r="M133" s="173"/>
    </row>
    <row r="134" spans="1:13" s="200" customFormat="1" ht="14.25" hidden="1" x14ac:dyDescent="0.25">
      <c r="A134" s="583" t="s">
        <v>39</v>
      </c>
      <c r="B134" s="32"/>
      <c r="C134" s="364">
        <v>1</v>
      </c>
      <c r="D134" s="199"/>
      <c r="E134" s="97"/>
      <c r="F134" s="57"/>
      <c r="G134" s="72">
        <v>0</v>
      </c>
      <c r="H134" s="55"/>
      <c r="I134" s="173">
        <f t="shared" ref="I134:I154" si="19">(C134*G134)</f>
        <v>0</v>
      </c>
      <c r="J134" s="63"/>
      <c r="K134" s="322">
        <v>0</v>
      </c>
      <c r="L134" s="55"/>
      <c r="M134" s="98">
        <f>(C134*K134)</f>
        <v>0</v>
      </c>
    </row>
    <row r="135" spans="1:13" s="200" customFormat="1" ht="1.5" hidden="1" customHeight="1" x14ac:dyDescent="0.25">
      <c r="A135" s="583"/>
      <c r="B135" s="32"/>
      <c r="C135" s="364"/>
      <c r="D135" s="48"/>
      <c r="E135" s="95"/>
      <c r="F135" s="57"/>
      <c r="G135" s="71"/>
      <c r="H135" s="55"/>
      <c r="I135" s="173">
        <f t="shared" si="19"/>
        <v>0</v>
      </c>
      <c r="J135" s="63"/>
      <c r="K135" s="321"/>
      <c r="L135" s="55"/>
      <c r="M135" s="98"/>
    </row>
    <row r="136" spans="1:13" s="200" customFormat="1" ht="14.25" hidden="1" x14ac:dyDescent="0.25">
      <c r="A136" s="583" t="s">
        <v>40</v>
      </c>
      <c r="B136" s="32"/>
      <c r="C136" s="364">
        <v>1</v>
      </c>
      <c r="D136" s="199"/>
      <c r="E136" s="97"/>
      <c r="F136" s="57"/>
      <c r="G136" s="72">
        <v>0</v>
      </c>
      <c r="H136" s="55"/>
      <c r="I136" s="173">
        <f t="shared" si="19"/>
        <v>0</v>
      </c>
      <c r="J136" s="63"/>
      <c r="K136" s="322">
        <v>0</v>
      </c>
      <c r="L136" s="55"/>
      <c r="M136" s="98">
        <f t="shared" ref="M136:M142" si="20">(C136*K136)</f>
        <v>0</v>
      </c>
    </row>
    <row r="137" spans="1:13" s="200" customFormat="1" ht="1.5" hidden="1" customHeight="1" x14ac:dyDescent="0.25">
      <c r="A137" s="583"/>
      <c r="B137" s="32"/>
      <c r="C137" s="364"/>
      <c r="D137" s="48"/>
      <c r="E137" s="95"/>
      <c r="F137" s="57"/>
      <c r="G137" s="71"/>
      <c r="H137" s="55"/>
      <c r="I137" s="173">
        <f t="shared" si="19"/>
        <v>0</v>
      </c>
      <c r="J137" s="63"/>
      <c r="K137" s="321"/>
      <c r="L137" s="55"/>
      <c r="M137" s="98"/>
    </row>
    <row r="138" spans="1:13" s="200" customFormat="1" ht="14.25" hidden="1" x14ac:dyDescent="0.25">
      <c r="A138" s="583" t="s">
        <v>41</v>
      </c>
      <c r="B138" s="32"/>
      <c r="C138" s="364">
        <v>1</v>
      </c>
      <c r="D138" s="199"/>
      <c r="E138" s="97"/>
      <c r="F138" s="57"/>
      <c r="G138" s="72">
        <v>0</v>
      </c>
      <c r="H138" s="55"/>
      <c r="I138" s="173">
        <f t="shared" si="19"/>
        <v>0</v>
      </c>
      <c r="J138" s="63"/>
      <c r="K138" s="322">
        <v>0</v>
      </c>
      <c r="L138" s="55"/>
      <c r="M138" s="98">
        <f t="shared" si="20"/>
        <v>0</v>
      </c>
    </row>
    <row r="139" spans="1:13" s="200" customFormat="1" ht="1.5" hidden="1" customHeight="1" x14ac:dyDescent="0.25">
      <c r="A139" s="583"/>
      <c r="B139" s="32"/>
      <c r="C139" s="364"/>
      <c r="D139" s="48"/>
      <c r="E139" s="95"/>
      <c r="F139" s="57"/>
      <c r="G139" s="71"/>
      <c r="H139" s="55"/>
      <c r="I139" s="173">
        <f t="shared" si="19"/>
        <v>0</v>
      </c>
      <c r="J139" s="63"/>
      <c r="K139" s="321"/>
      <c r="L139" s="55"/>
      <c r="M139" s="98"/>
    </row>
    <row r="140" spans="1:13" s="200" customFormat="1" ht="14.25" hidden="1" x14ac:dyDescent="0.25">
      <c r="A140" s="583" t="s">
        <v>42</v>
      </c>
      <c r="B140" s="32"/>
      <c r="C140" s="364">
        <v>1</v>
      </c>
      <c r="D140" s="199"/>
      <c r="E140" s="97"/>
      <c r="F140" s="57"/>
      <c r="G140" s="72">
        <v>0</v>
      </c>
      <c r="H140" s="55"/>
      <c r="I140" s="173">
        <f t="shared" si="19"/>
        <v>0</v>
      </c>
      <c r="J140" s="63"/>
      <c r="K140" s="322">
        <v>0</v>
      </c>
      <c r="L140" s="55"/>
      <c r="M140" s="98">
        <f t="shared" si="20"/>
        <v>0</v>
      </c>
    </row>
    <row r="141" spans="1:13" s="200" customFormat="1" ht="1.5" hidden="1" customHeight="1" x14ac:dyDescent="0.25">
      <c r="A141" s="583"/>
      <c r="B141" s="32"/>
      <c r="C141" s="365"/>
      <c r="D141" s="48"/>
      <c r="E141" s="95"/>
      <c r="F141" s="57"/>
      <c r="G141" s="71"/>
      <c r="H141" s="55"/>
      <c r="I141" s="173">
        <f t="shared" si="19"/>
        <v>0</v>
      </c>
      <c r="J141" s="63"/>
      <c r="K141" s="321"/>
      <c r="L141" s="55"/>
      <c r="M141" s="98"/>
    </row>
    <row r="142" spans="1:13" s="200" customFormat="1" ht="14.25" hidden="1" x14ac:dyDescent="0.25">
      <c r="A142" s="583" t="s">
        <v>43</v>
      </c>
      <c r="B142" s="32"/>
      <c r="C142" s="364">
        <v>1</v>
      </c>
      <c r="D142" s="199"/>
      <c r="E142" s="97"/>
      <c r="F142" s="57"/>
      <c r="G142" s="72">
        <v>0</v>
      </c>
      <c r="H142" s="55"/>
      <c r="I142" s="173">
        <f t="shared" si="19"/>
        <v>0</v>
      </c>
      <c r="J142" s="63"/>
      <c r="K142" s="322">
        <v>0</v>
      </c>
      <c r="L142" s="55"/>
      <c r="M142" s="98">
        <f t="shared" si="20"/>
        <v>0</v>
      </c>
    </row>
    <row r="143" spans="1:13" s="187" customFormat="1" ht="27" x14ac:dyDescent="0.2">
      <c r="A143" s="584" t="s">
        <v>148</v>
      </c>
      <c r="B143" s="201"/>
      <c r="C143" s="362">
        <v>1</v>
      </c>
      <c r="E143" s="170"/>
      <c r="F143" s="169"/>
      <c r="G143" s="171">
        <v>0</v>
      </c>
      <c r="H143" s="172"/>
      <c r="I143" s="173">
        <f t="shared" si="19"/>
        <v>0</v>
      </c>
      <c r="J143" s="198"/>
      <c r="K143" s="329">
        <v>0</v>
      </c>
      <c r="L143" s="172"/>
      <c r="M143" s="173">
        <f>(C143*K143)</f>
        <v>0</v>
      </c>
    </row>
    <row r="144" spans="1:13" s="180" customFormat="1" ht="1.5" customHeight="1" x14ac:dyDescent="0.2">
      <c r="A144" s="566"/>
      <c r="B144" s="161"/>
      <c r="C144" s="352"/>
      <c r="D144" s="175"/>
      <c r="E144" s="176"/>
      <c r="F144" s="177"/>
      <c r="G144" s="178"/>
      <c r="H144" s="178"/>
      <c r="I144" s="173"/>
      <c r="J144" s="166"/>
      <c r="K144" s="330"/>
      <c r="L144" s="178"/>
      <c r="M144" s="181"/>
    </row>
    <row r="145" spans="1:13" s="200" customFormat="1" ht="14.25" hidden="1" x14ac:dyDescent="0.25">
      <c r="A145" s="583" t="s">
        <v>39</v>
      </c>
      <c r="B145" s="32"/>
      <c r="C145" s="364">
        <v>1</v>
      </c>
      <c r="D145" s="199"/>
      <c r="E145" s="97"/>
      <c r="F145" s="57"/>
      <c r="G145" s="72">
        <v>0</v>
      </c>
      <c r="H145" s="55"/>
      <c r="I145" s="173">
        <f t="shared" si="19"/>
        <v>0</v>
      </c>
      <c r="J145" s="63"/>
      <c r="K145" s="322">
        <v>0</v>
      </c>
      <c r="L145" s="55"/>
      <c r="M145" s="98">
        <f>(C145*K145)</f>
        <v>0</v>
      </c>
    </row>
    <row r="146" spans="1:13" s="200" customFormat="1" ht="1.5" hidden="1" customHeight="1" x14ac:dyDescent="0.25">
      <c r="A146" s="583"/>
      <c r="B146" s="32"/>
      <c r="C146" s="364"/>
      <c r="D146" s="48"/>
      <c r="E146" s="95"/>
      <c r="F146" s="57"/>
      <c r="G146" s="71"/>
      <c r="H146" s="55"/>
      <c r="I146" s="173">
        <f t="shared" si="19"/>
        <v>0</v>
      </c>
      <c r="J146" s="63"/>
      <c r="K146" s="321"/>
      <c r="L146" s="55"/>
      <c r="M146" s="98"/>
    </row>
    <row r="147" spans="1:13" s="200" customFormat="1" ht="14.25" hidden="1" x14ac:dyDescent="0.25">
      <c r="A147" s="583" t="s">
        <v>40</v>
      </c>
      <c r="B147" s="32"/>
      <c r="C147" s="364">
        <v>1</v>
      </c>
      <c r="D147" s="199"/>
      <c r="E147" s="97"/>
      <c r="F147" s="57"/>
      <c r="G147" s="72">
        <v>0</v>
      </c>
      <c r="H147" s="55"/>
      <c r="I147" s="173">
        <f t="shared" si="19"/>
        <v>0</v>
      </c>
      <c r="J147" s="63"/>
      <c r="K147" s="322">
        <v>0</v>
      </c>
      <c r="L147" s="55"/>
      <c r="M147" s="98">
        <f t="shared" ref="M147:M153" si="21">(C147*K147)</f>
        <v>0</v>
      </c>
    </row>
    <row r="148" spans="1:13" s="200" customFormat="1" ht="1.5" hidden="1" customHeight="1" x14ac:dyDescent="0.25">
      <c r="A148" s="583"/>
      <c r="B148" s="32"/>
      <c r="C148" s="364"/>
      <c r="D148" s="48"/>
      <c r="E148" s="95"/>
      <c r="F148" s="57"/>
      <c r="G148" s="71"/>
      <c r="H148" s="55"/>
      <c r="I148" s="173">
        <f t="shared" si="19"/>
        <v>0</v>
      </c>
      <c r="J148" s="63"/>
      <c r="K148" s="321"/>
      <c r="L148" s="55"/>
      <c r="M148" s="98"/>
    </row>
    <row r="149" spans="1:13" s="200" customFormat="1" ht="14.25" hidden="1" x14ac:dyDescent="0.25">
      <c r="A149" s="583" t="s">
        <v>41</v>
      </c>
      <c r="B149" s="32"/>
      <c r="C149" s="364">
        <v>1</v>
      </c>
      <c r="D149" s="199"/>
      <c r="E149" s="97"/>
      <c r="F149" s="57"/>
      <c r="G149" s="72">
        <v>0</v>
      </c>
      <c r="H149" s="55"/>
      <c r="I149" s="173">
        <f t="shared" si="19"/>
        <v>0</v>
      </c>
      <c r="J149" s="63"/>
      <c r="K149" s="322">
        <v>0</v>
      </c>
      <c r="L149" s="55"/>
      <c r="M149" s="98">
        <f t="shared" si="21"/>
        <v>0</v>
      </c>
    </row>
    <row r="150" spans="1:13" s="200" customFormat="1" ht="1.5" hidden="1" customHeight="1" x14ac:dyDescent="0.25">
      <c r="A150" s="583"/>
      <c r="B150" s="32"/>
      <c r="C150" s="364"/>
      <c r="D150" s="48"/>
      <c r="E150" s="95"/>
      <c r="F150" s="57"/>
      <c r="G150" s="71"/>
      <c r="H150" s="55"/>
      <c r="I150" s="173">
        <f t="shared" si="19"/>
        <v>0</v>
      </c>
      <c r="J150" s="63"/>
      <c r="K150" s="321"/>
      <c r="L150" s="55"/>
      <c r="M150" s="98"/>
    </row>
    <row r="151" spans="1:13" s="200" customFormat="1" ht="14.25" hidden="1" x14ac:dyDescent="0.25">
      <c r="A151" s="583" t="s">
        <v>42</v>
      </c>
      <c r="B151" s="32"/>
      <c r="C151" s="364">
        <v>1</v>
      </c>
      <c r="D151" s="199"/>
      <c r="E151" s="97"/>
      <c r="F151" s="57"/>
      <c r="G151" s="72">
        <v>0</v>
      </c>
      <c r="H151" s="55"/>
      <c r="I151" s="173">
        <f t="shared" si="19"/>
        <v>0</v>
      </c>
      <c r="J151" s="63"/>
      <c r="K151" s="322">
        <v>0</v>
      </c>
      <c r="L151" s="55"/>
      <c r="M151" s="98">
        <f t="shared" si="21"/>
        <v>0</v>
      </c>
    </row>
    <row r="152" spans="1:13" s="200" customFormat="1" ht="1.5" hidden="1" customHeight="1" x14ac:dyDescent="0.25">
      <c r="A152" s="583"/>
      <c r="B152" s="32"/>
      <c r="C152" s="365"/>
      <c r="D152" s="48"/>
      <c r="E152" s="95"/>
      <c r="F152" s="57"/>
      <c r="G152" s="71"/>
      <c r="H152" s="55"/>
      <c r="I152" s="173">
        <f t="shared" si="19"/>
        <v>0</v>
      </c>
      <c r="J152" s="63"/>
      <c r="K152" s="321"/>
      <c r="L152" s="55"/>
      <c r="M152" s="98"/>
    </row>
    <row r="153" spans="1:13" s="200" customFormat="1" ht="14.25" hidden="1" x14ac:dyDescent="0.25">
      <c r="A153" s="583" t="s">
        <v>43</v>
      </c>
      <c r="B153" s="32"/>
      <c r="C153" s="366">
        <v>1</v>
      </c>
      <c r="D153" s="199"/>
      <c r="E153" s="97"/>
      <c r="F153" s="57"/>
      <c r="G153" s="72">
        <v>0</v>
      </c>
      <c r="H153" s="55"/>
      <c r="I153" s="173">
        <f t="shared" si="19"/>
        <v>0</v>
      </c>
      <c r="J153" s="63"/>
      <c r="K153" s="322">
        <v>0</v>
      </c>
      <c r="L153" s="55"/>
      <c r="M153" s="98">
        <f t="shared" si="21"/>
        <v>0</v>
      </c>
    </row>
    <row r="154" spans="1:13" s="187" customFormat="1" ht="27" x14ac:dyDescent="0.2">
      <c r="A154" s="584" t="s">
        <v>149</v>
      </c>
      <c r="B154" s="201"/>
      <c r="C154" s="362">
        <v>1</v>
      </c>
      <c r="E154" s="170"/>
      <c r="F154" s="169"/>
      <c r="G154" s="171">
        <v>0</v>
      </c>
      <c r="H154" s="172"/>
      <c r="I154" s="173">
        <f t="shared" si="19"/>
        <v>0</v>
      </c>
      <c r="J154" s="198"/>
      <c r="K154" s="329">
        <v>0</v>
      </c>
      <c r="L154" s="172"/>
      <c r="M154" s="173">
        <f>C154*K154</f>
        <v>0</v>
      </c>
    </row>
    <row r="155" spans="1:13" s="180" customFormat="1" ht="1.5" customHeight="1" x14ac:dyDescent="0.2">
      <c r="A155" s="564"/>
      <c r="B155" s="161"/>
      <c r="C155" s="352"/>
      <c r="D155" s="175"/>
      <c r="E155" s="176"/>
      <c r="F155" s="177"/>
      <c r="G155" s="178"/>
      <c r="H155" s="178"/>
      <c r="I155" s="202"/>
      <c r="J155" s="166"/>
      <c r="K155" s="330"/>
      <c r="L155" s="178"/>
      <c r="M155" s="181"/>
    </row>
    <row r="156" spans="1:13" s="167" customFormat="1" x14ac:dyDescent="0.2">
      <c r="A156" s="214"/>
      <c r="B156" s="161"/>
      <c r="C156" s="350"/>
      <c r="D156" s="161"/>
      <c r="E156" s="162"/>
      <c r="F156" s="163"/>
      <c r="G156" s="164"/>
      <c r="H156" s="164"/>
      <c r="I156" s="165"/>
      <c r="J156" s="166"/>
      <c r="K156" s="328"/>
      <c r="L156" s="164"/>
      <c r="M156" s="165"/>
    </row>
    <row r="157" spans="1:13" s="167" customFormat="1" x14ac:dyDescent="0.2">
      <c r="A157" s="214"/>
      <c r="B157" s="161"/>
      <c r="C157" s="350"/>
      <c r="D157" s="161"/>
      <c r="E157" s="162"/>
      <c r="F157" s="163"/>
      <c r="G157" s="164"/>
      <c r="H157" s="164"/>
      <c r="I157" s="165"/>
      <c r="J157" s="166"/>
      <c r="K157" s="328"/>
      <c r="L157" s="164"/>
      <c r="M157" s="165"/>
    </row>
    <row r="158" spans="1:13" s="167" customFormat="1" x14ac:dyDescent="0.2">
      <c r="A158" s="214"/>
      <c r="B158" s="161"/>
      <c r="C158" s="350"/>
      <c r="D158" s="161"/>
      <c r="E158" s="162"/>
      <c r="F158" s="163"/>
      <c r="G158" s="164"/>
      <c r="H158" s="164"/>
      <c r="I158" s="165"/>
      <c r="J158" s="166"/>
      <c r="K158" s="328"/>
      <c r="L158" s="164"/>
      <c r="M158" s="165"/>
    </row>
    <row r="159" spans="1:13" s="153" customFormat="1" x14ac:dyDescent="0.2">
      <c r="A159" s="562" t="s">
        <v>81</v>
      </c>
      <c r="B159" s="160"/>
      <c r="C159" s="349"/>
      <c r="D159" s="160"/>
      <c r="E159" s="676" t="s">
        <v>110</v>
      </c>
      <c r="F159" s="677"/>
      <c r="G159" s="677"/>
      <c r="H159" s="677"/>
      <c r="I159" s="678"/>
      <c r="J159" s="160"/>
      <c r="K159" s="676" t="s">
        <v>111</v>
      </c>
      <c r="L159" s="677"/>
      <c r="M159" s="678"/>
    </row>
    <row r="160" spans="1:13" s="153" customFormat="1" x14ac:dyDescent="0.2">
      <c r="A160" s="563" t="s">
        <v>45</v>
      </c>
      <c r="B160" s="25"/>
      <c r="C160" s="26" t="s">
        <v>8</v>
      </c>
      <c r="D160" s="25"/>
      <c r="E160" s="91" t="s">
        <v>9</v>
      </c>
      <c r="F160" s="27"/>
      <c r="G160" s="60" t="s">
        <v>10</v>
      </c>
      <c r="H160" s="60"/>
      <c r="I160" s="92" t="s">
        <v>11</v>
      </c>
      <c r="J160" s="66"/>
      <c r="K160" s="327" t="s">
        <v>100</v>
      </c>
      <c r="L160" s="60"/>
      <c r="M160" s="92" t="s">
        <v>106</v>
      </c>
    </row>
    <row r="161" spans="1:13" s="180" customFormat="1" ht="1.5" customHeight="1" x14ac:dyDescent="0.2">
      <c r="A161" s="564"/>
      <c r="B161" s="161"/>
      <c r="C161" s="352"/>
      <c r="D161" s="175"/>
      <c r="E161" s="176"/>
      <c r="F161" s="177"/>
      <c r="G161" s="178"/>
      <c r="H161" s="178"/>
      <c r="I161" s="181"/>
      <c r="J161" s="179"/>
      <c r="K161" s="330"/>
      <c r="L161" s="178"/>
      <c r="M161" s="181"/>
    </row>
    <row r="162" spans="1:13" s="187" customFormat="1" ht="27" x14ac:dyDescent="0.2">
      <c r="A162" s="585" t="s">
        <v>124</v>
      </c>
      <c r="B162" s="201"/>
      <c r="C162" s="367">
        <v>1</v>
      </c>
      <c r="D162" s="192"/>
      <c r="E162" s="170"/>
      <c r="F162" s="169"/>
      <c r="G162" s="171">
        <v>0</v>
      </c>
      <c r="H162" s="172"/>
      <c r="I162" s="173">
        <f>(C162*G162)</f>
        <v>0</v>
      </c>
      <c r="J162" s="174"/>
      <c r="K162" s="329"/>
      <c r="L162" s="172"/>
      <c r="M162" s="173">
        <f>(C162*K162)</f>
        <v>0</v>
      </c>
    </row>
    <row r="163" spans="1:13" s="180" customFormat="1" ht="1.5" customHeight="1" x14ac:dyDescent="0.2">
      <c r="A163" s="566"/>
      <c r="B163" s="161"/>
      <c r="C163" s="368"/>
      <c r="D163" s="175"/>
      <c r="E163" s="176"/>
      <c r="F163" s="177"/>
      <c r="G163" s="178"/>
      <c r="H163" s="178"/>
      <c r="I163" s="203"/>
      <c r="J163" s="204"/>
      <c r="K163" s="330"/>
      <c r="L163" s="178"/>
      <c r="M163" s="173"/>
    </row>
    <row r="164" spans="1:13" s="187" customFormat="1" x14ac:dyDescent="0.2">
      <c r="A164" s="584" t="s">
        <v>97</v>
      </c>
      <c r="B164" s="201"/>
      <c r="C164" s="369">
        <v>56</v>
      </c>
      <c r="D164" s="192"/>
      <c r="E164" s="170"/>
      <c r="F164" s="169"/>
      <c r="G164" s="171">
        <v>0</v>
      </c>
      <c r="H164" s="172"/>
      <c r="I164" s="173">
        <f>(C164*G164)</f>
        <v>0</v>
      </c>
      <c r="J164" s="174"/>
      <c r="K164" s="329">
        <v>0</v>
      </c>
      <c r="L164" s="172"/>
      <c r="M164" s="173">
        <f>(C164*K164)</f>
        <v>0</v>
      </c>
    </row>
    <row r="165" spans="1:13" s="180" customFormat="1" ht="1.5" customHeight="1" x14ac:dyDescent="0.2">
      <c r="A165" s="566"/>
      <c r="B165" s="161"/>
      <c r="C165" s="368"/>
      <c r="D165" s="175"/>
      <c r="E165" s="176"/>
      <c r="F165" s="177"/>
      <c r="G165" s="178"/>
      <c r="H165" s="178"/>
      <c r="I165" s="203"/>
      <c r="J165" s="204"/>
      <c r="K165" s="330"/>
      <c r="L165" s="178"/>
      <c r="M165" s="173"/>
    </row>
    <row r="166" spans="1:13" s="187" customFormat="1" x14ac:dyDescent="0.2">
      <c r="A166" s="586" t="s">
        <v>66</v>
      </c>
      <c r="B166" s="197"/>
      <c r="C166" s="351">
        <v>1</v>
      </c>
      <c r="E166" s="170"/>
      <c r="F166" s="169"/>
      <c r="G166" s="171">
        <v>0</v>
      </c>
      <c r="H166" s="172"/>
      <c r="I166" s="173">
        <f>(C166*G166)</f>
        <v>0</v>
      </c>
      <c r="J166" s="174"/>
      <c r="K166" s="329">
        <v>0</v>
      </c>
      <c r="L166" s="172"/>
      <c r="M166" s="173">
        <f>(C166*K166)</f>
        <v>0</v>
      </c>
    </row>
    <row r="167" spans="1:13" s="180" customFormat="1" ht="1.5" customHeight="1" x14ac:dyDescent="0.2">
      <c r="A167" s="566"/>
      <c r="B167" s="161"/>
      <c r="C167" s="360"/>
      <c r="D167" s="175"/>
      <c r="E167" s="176"/>
      <c r="F167" s="177"/>
      <c r="G167" s="178"/>
      <c r="H167" s="178"/>
      <c r="I167" s="203"/>
      <c r="J167" s="204"/>
      <c r="K167" s="330"/>
      <c r="L167" s="178"/>
      <c r="M167" s="173"/>
    </row>
    <row r="168" spans="1:13" s="187" customFormat="1" ht="27" x14ac:dyDescent="0.2">
      <c r="A168" s="584" t="s">
        <v>67</v>
      </c>
      <c r="B168" s="201"/>
      <c r="C168" s="351">
        <v>1</v>
      </c>
      <c r="E168" s="170"/>
      <c r="F168" s="169"/>
      <c r="G168" s="171">
        <v>0</v>
      </c>
      <c r="H168" s="172"/>
      <c r="I168" s="173">
        <f>(C168*G168)</f>
        <v>0</v>
      </c>
      <c r="J168" s="174"/>
      <c r="K168" s="329">
        <v>0</v>
      </c>
      <c r="L168" s="172"/>
      <c r="M168" s="173">
        <f>(C168*K168)</f>
        <v>0</v>
      </c>
    </row>
    <row r="169" spans="1:13" s="180" customFormat="1" ht="1.5" customHeight="1" x14ac:dyDescent="0.2">
      <c r="A169" s="566"/>
      <c r="B169" s="161"/>
      <c r="C169" s="360"/>
      <c r="D169" s="175"/>
      <c r="E169" s="176"/>
      <c r="F169" s="177"/>
      <c r="G169" s="178"/>
      <c r="H169" s="178"/>
      <c r="I169" s="203"/>
      <c r="J169" s="204"/>
      <c r="K169" s="330"/>
      <c r="L169" s="178"/>
      <c r="M169" s="173"/>
    </row>
    <row r="170" spans="1:13" s="187" customFormat="1" x14ac:dyDescent="0.2">
      <c r="A170" s="586" t="s">
        <v>162</v>
      </c>
      <c r="B170" s="197"/>
      <c r="C170" s="351">
        <v>1</v>
      </c>
      <c r="D170" s="192"/>
      <c r="E170" s="170"/>
      <c r="F170" s="169"/>
      <c r="G170" s="171">
        <v>0</v>
      </c>
      <c r="H170" s="172"/>
      <c r="I170" s="173">
        <f>(C170*G170)</f>
        <v>0</v>
      </c>
      <c r="J170" s="174"/>
      <c r="K170" s="329">
        <v>0</v>
      </c>
      <c r="L170" s="172"/>
      <c r="M170" s="173">
        <f>(C170*K170)</f>
        <v>0</v>
      </c>
    </row>
    <row r="171" spans="1:13" s="180" customFormat="1" ht="1.5" customHeight="1" x14ac:dyDescent="0.2">
      <c r="A171" s="566"/>
      <c r="B171" s="161"/>
      <c r="C171" s="360"/>
      <c r="D171" s="175"/>
      <c r="E171" s="176"/>
      <c r="F171" s="177"/>
      <c r="G171" s="178"/>
      <c r="H171" s="178"/>
      <c r="I171" s="203"/>
      <c r="J171" s="204"/>
      <c r="K171" s="330"/>
      <c r="L171" s="178"/>
      <c r="M171" s="203"/>
    </row>
    <row r="172" spans="1:13" s="187" customFormat="1" x14ac:dyDescent="0.2">
      <c r="A172" s="581" t="s">
        <v>77</v>
      </c>
      <c r="B172" s="188"/>
      <c r="C172" s="357"/>
      <c r="D172" s="189"/>
      <c r="E172" s="183"/>
      <c r="F172" s="149"/>
      <c r="G172" s="172"/>
      <c r="H172" s="172"/>
      <c r="I172" s="173">
        <f>SUM(I162:I170)</f>
        <v>0</v>
      </c>
      <c r="J172" s="174"/>
      <c r="K172" s="331"/>
      <c r="L172" s="172"/>
      <c r="M172" s="173">
        <f>SUM(M162:M170)</f>
        <v>0</v>
      </c>
    </row>
    <row r="173" spans="1:13" s="180" customFormat="1" ht="1.5" customHeight="1" x14ac:dyDescent="0.2">
      <c r="A173" s="564"/>
      <c r="B173" s="161"/>
      <c r="C173" s="360"/>
      <c r="D173" s="175"/>
      <c r="E173" s="162"/>
      <c r="F173" s="163"/>
      <c r="G173" s="164"/>
      <c r="H173" s="178"/>
      <c r="I173" s="203"/>
      <c r="J173" s="204"/>
      <c r="K173" s="328"/>
      <c r="L173" s="178"/>
      <c r="M173" s="203"/>
    </row>
    <row r="174" spans="1:13" s="167" customFormat="1" x14ac:dyDescent="0.2">
      <c r="A174" s="214"/>
      <c r="B174" s="161"/>
      <c r="C174" s="350"/>
      <c r="D174" s="161"/>
      <c r="E174" s="162"/>
      <c r="F174" s="163"/>
      <c r="G174" s="164"/>
      <c r="H174" s="164"/>
      <c r="I174" s="165"/>
      <c r="J174" s="166"/>
      <c r="K174" s="328"/>
      <c r="L174" s="164"/>
      <c r="M174" s="165"/>
    </row>
    <row r="175" spans="1:13" s="167" customFormat="1" x14ac:dyDescent="0.2">
      <c r="A175" s="214"/>
      <c r="B175" s="161"/>
      <c r="C175" s="350"/>
      <c r="D175" s="161"/>
      <c r="E175" s="162"/>
      <c r="F175" s="163"/>
      <c r="G175" s="164"/>
      <c r="H175" s="164"/>
      <c r="I175" s="165"/>
      <c r="J175" s="166"/>
      <c r="K175" s="328"/>
      <c r="L175" s="164"/>
      <c r="M175" s="165"/>
    </row>
    <row r="176" spans="1:13" s="153" customFormat="1" x14ac:dyDescent="0.2">
      <c r="A176" s="587" t="s">
        <v>231</v>
      </c>
      <c r="B176" s="160"/>
      <c r="C176" s="349"/>
      <c r="D176" s="160"/>
      <c r="E176" s="676" t="s">
        <v>110</v>
      </c>
      <c r="F176" s="677"/>
      <c r="G176" s="677"/>
      <c r="H176" s="677"/>
      <c r="I176" s="678"/>
      <c r="J176" s="160"/>
      <c r="K176" s="676" t="s">
        <v>111</v>
      </c>
      <c r="L176" s="677"/>
      <c r="M176" s="678"/>
    </row>
    <row r="177" spans="1:13" s="153" customFormat="1" x14ac:dyDescent="0.2">
      <c r="A177" s="563" t="s">
        <v>45</v>
      </c>
      <c r="B177" s="25"/>
      <c r="C177" s="26" t="s">
        <v>8</v>
      </c>
      <c r="D177" s="25"/>
      <c r="E177" s="91" t="s">
        <v>9</v>
      </c>
      <c r="F177" s="27"/>
      <c r="G177" s="60" t="s">
        <v>138</v>
      </c>
      <c r="H177" s="60"/>
      <c r="I177" s="92" t="s">
        <v>11</v>
      </c>
      <c r="J177" s="66"/>
      <c r="K177" s="327" t="s">
        <v>138</v>
      </c>
      <c r="L177" s="60"/>
      <c r="M177" s="92" t="s">
        <v>106</v>
      </c>
    </row>
    <row r="178" spans="1:13" x14ac:dyDescent="0.2">
      <c r="A178" s="588" t="s">
        <v>101</v>
      </c>
      <c r="B178" s="190"/>
      <c r="C178" s="370">
        <v>1</v>
      </c>
      <c r="D178" s="187"/>
      <c r="E178" s="170"/>
      <c r="F178" s="169"/>
      <c r="G178" s="171">
        <v>0</v>
      </c>
      <c r="H178" s="172"/>
      <c r="I178" s="173">
        <f>(C178*G178)</f>
        <v>0</v>
      </c>
      <c r="J178" s="174"/>
      <c r="K178" s="329"/>
      <c r="L178" s="172"/>
      <c r="M178" s="173">
        <f>SUM(C178*K178)</f>
        <v>0</v>
      </c>
    </row>
    <row r="179" spans="1:13" s="180" customFormat="1" ht="1.5" customHeight="1" x14ac:dyDescent="0.2">
      <c r="A179" s="589"/>
      <c r="B179" s="161"/>
      <c r="C179" s="371"/>
      <c r="D179" s="175"/>
      <c r="E179" s="176"/>
      <c r="F179" s="177"/>
      <c r="G179" s="178"/>
      <c r="H179" s="178"/>
      <c r="I179" s="203"/>
      <c r="J179" s="204"/>
      <c r="K179" s="330"/>
      <c r="L179" s="178"/>
      <c r="M179" s="203"/>
    </row>
    <row r="180" spans="1:13" s="187" customFormat="1" x14ac:dyDescent="0.2">
      <c r="A180" s="581" t="s">
        <v>77</v>
      </c>
      <c r="B180" s="188"/>
      <c r="C180" s="357"/>
      <c r="D180" s="189"/>
      <c r="E180" s="183"/>
      <c r="F180" s="149"/>
      <c r="G180" s="172"/>
      <c r="H180" s="172"/>
      <c r="I180" s="173">
        <f>I178</f>
        <v>0</v>
      </c>
      <c r="J180" s="198"/>
      <c r="K180" s="331"/>
      <c r="L180" s="172"/>
      <c r="M180" s="333">
        <f>M178</f>
        <v>0</v>
      </c>
    </row>
    <row r="181" spans="1:13" s="180" customFormat="1" ht="1.5" customHeight="1" x14ac:dyDescent="0.2">
      <c r="A181" s="590"/>
      <c r="B181" s="161"/>
      <c r="C181" s="371"/>
      <c r="D181" s="175"/>
      <c r="E181" s="162"/>
      <c r="F181" s="163"/>
      <c r="G181" s="164"/>
      <c r="H181" s="178"/>
      <c r="I181" s="203"/>
      <c r="J181" s="219"/>
      <c r="K181" s="328"/>
      <c r="L181" s="164"/>
      <c r="M181" s="218"/>
    </row>
    <row r="182" spans="1:13" s="187" customFormat="1" x14ac:dyDescent="0.2">
      <c r="A182" s="570"/>
      <c r="B182" s="188"/>
      <c r="C182" s="357"/>
      <c r="D182" s="189"/>
      <c r="E182" s="183"/>
      <c r="F182" s="149"/>
      <c r="G182" s="172"/>
      <c r="H182" s="172"/>
      <c r="I182" s="193"/>
      <c r="J182" s="198"/>
      <c r="K182" s="331"/>
      <c r="L182" s="172"/>
      <c r="M182" s="334"/>
    </row>
    <row r="183" spans="1:13" s="180" customFormat="1" x14ac:dyDescent="0.2">
      <c r="A183" s="590"/>
      <c r="B183" s="161"/>
      <c r="C183" s="371"/>
      <c r="D183" s="175"/>
      <c r="E183" s="162"/>
      <c r="F183" s="163"/>
      <c r="G183" s="164"/>
      <c r="H183" s="164"/>
      <c r="I183" s="218"/>
      <c r="J183" s="219"/>
      <c r="K183" s="328"/>
      <c r="L183" s="164"/>
      <c r="M183" s="218"/>
    </row>
    <row r="184" spans="1:13" s="153" customFormat="1" x14ac:dyDescent="0.2">
      <c r="A184" s="587" t="s">
        <v>230</v>
      </c>
      <c r="B184" s="535"/>
      <c r="C184" s="349"/>
      <c r="D184" s="535"/>
      <c r="E184" s="676" t="s">
        <v>110</v>
      </c>
      <c r="F184" s="677"/>
      <c r="G184" s="677"/>
      <c r="H184" s="677"/>
      <c r="I184" s="678"/>
      <c r="J184" s="535"/>
      <c r="K184" s="534" t="s">
        <v>111</v>
      </c>
      <c r="L184" s="535"/>
      <c r="M184" s="536"/>
    </row>
    <row r="185" spans="1:13" s="153" customFormat="1" ht="13.5" customHeight="1" x14ac:dyDescent="0.2">
      <c r="A185" s="563" t="s">
        <v>45</v>
      </c>
      <c r="B185" s="25"/>
      <c r="C185" s="26" t="s">
        <v>8</v>
      </c>
      <c r="D185" s="25"/>
      <c r="E185" s="91" t="s">
        <v>9</v>
      </c>
      <c r="F185" s="27"/>
      <c r="G185" s="60" t="s">
        <v>100</v>
      </c>
      <c r="H185" s="60"/>
      <c r="I185" s="92" t="s">
        <v>106</v>
      </c>
      <c r="J185" s="66"/>
      <c r="K185" s="327" t="s">
        <v>100</v>
      </c>
      <c r="L185" s="60"/>
      <c r="M185" s="92" t="s">
        <v>106</v>
      </c>
    </row>
    <row r="186" spans="1:13" hidden="1" x14ac:dyDescent="0.2">
      <c r="A186" s="591" t="s">
        <v>103</v>
      </c>
      <c r="B186" s="190"/>
      <c r="C186" s="370">
        <v>500</v>
      </c>
      <c r="D186" s="187"/>
      <c r="E186" s="170"/>
      <c r="F186" s="169"/>
      <c r="G186" s="171"/>
      <c r="H186" s="172"/>
      <c r="I186" s="173">
        <f>(C186*G186)</f>
        <v>0</v>
      </c>
      <c r="J186" s="174"/>
      <c r="K186" s="329"/>
      <c r="L186" s="172"/>
      <c r="M186" s="173">
        <f>(C186*K186)</f>
        <v>0</v>
      </c>
    </row>
    <row r="187" spans="1:13" s="180" customFormat="1" ht="1.5" customHeight="1" x14ac:dyDescent="0.2">
      <c r="A187" s="590"/>
      <c r="B187" s="161"/>
      <c r="C187" s="371"/>
      <c r="D187" s="175"/>
      <c r="E187" s="176"/>
      <c r="F187" s="177"/>
      <c r="G187" s="178"/>
      <c r="H187" s="178"/>
      <c r="I187" s="203"/>
      <c r="J187" s="204"/>
      <c r="K187" s="330"/>
      <c r="L187" s="178"/>
      <c r="M187" s="203"/>
    </row>
    <row r="188" spans="1:13" x14ac:dyDescent="0.2">
      <c r="A188" s="588" t="s">
        <v>102</v>
      </c>
      <c r="B188" s="190"/>
      <c r="C188" s="370">
        <v>1</v>
      </c>
      <c r="D188" s="187"/>
      <c r="E188" s="170"/>
      <c r="F188" s="169"/>
      <c r="G188" s="171">
        <v>0</v>
      </c>
      <c r="H188" s="172"/>
      <c r="I188" s="173">
        <f>(C188*G188)</f>
        <v>0</v>
      </c>
      <c r="J188" s="174"/>
      <c r="K188" s="329">
        <v>0</v>
      </c>
      <c r="L188" s="172"/>
      <c r="M188" s="173">
        <f>(C188*K188)</f>
        <v>0</v>
      </c>
    </row>
    <row r="189" spans="1:13" s="180" customFormat="1" ht="1.5" customHeight="1" x14ac:dyDescent="0.2">
      <c r="A189" s="589"/>
      <c r="B189" s="161"/>
      <c r="C189" s="371"/>
      <c r="D189" s="175"/>
      <c r="E189" s="176"/>
      <c r="F189" s="177"/>
      <c r="G189" s="178"/>
      <c r="H189" s="178"/>
      <c r="I189" s="203"/>
      <c r="J189" s="204"/>
      <c r="K189" s="330"/>
      <c r="L189" s="178"/>
      <c r="M189" s="203"/>
    </row>
    <row r="190" spans="1:13" x14ac:dyDescent="0.2">
      <c r="A190" s="575" t="s">
        <v>152</v>
      </c>
      <c r="B190" s="190"/>
      <c r="C190" s="370">
        <v>1</v>
      </c>
      <c r="D190" s="187"/>
      <c r="E190" s="170"/>
      <c r="F190" s="169"/>
      <c r="G190" s="171">
        <v>0</v>
      </c>
      <c r="H190" s="172"/>
      <c r="I190" s="173">
        <f>(C190*G190)</f>
        <v>0</v>
      </c>
      <c r="J190" s="174"/>
      <c r="K190" s="329"/>
      <c r="L190" s="172"/>
      <c r="M190" s="173">
        <f>(C190*K190)</f>
        <v>0</v>
      </c>
    </row>
    <row r="191" spans="1:13" s="180" customFormat="1" ht="1.5" customHeight="1" x14ac:dyDescent="0.2">
      <c r="A191" s="566"/>
      <c r="B191" s="161"/>
      <c r="C191" s="371"/>
      <c r="D191" s="175"/>
      <c r="E191" s="176"/>
      <c r="F191" s="177"/>
      <c r="G191" s="178"/>
      <c r="H191" s="178"/>
      <c r="I191" s="203"/>
      <c r="J191" s="204"/>
      <c r="K191" s="330"/>
      <c r="L191" s="178"/>
      <c r="M191" s="203"/>
    </row>
    <row r="192" spans="1:13" s="187" customFormat="1" x14ac:dyDescent="0.2">
      <c r="A192" s="581" t="s">
        <v>77</v>
      </c>
      <c r="B192" s="188"/>
      <c r="C192" s="357"/>
      <c r="D192" s="189"/>
      <c r="E192" s="183"/>
      <c r="F192" s="149"/>
      <c r="G192" s="172"/>
      <c r="H192" s="172"/>
      <c r="I192" s="173">
        <f>SUM(I186:I190)</f>
        <v>0</v>
      </c>
      <c r="J192" s="174"/>
      <c r="K192" s="331"/>
      <c r="L192" s="172"/>
      <c r="M192" s="173">
        <f>SUM(M186:M190)</f>
        <v>0</v>
      </c>
    </row>
    <row r="193" spans="1:13" s="187" customFormat="1" hidden="1" x14ac:dyDescent="0.2">
      <c r="A193" s="570"/>
      <c r="B193" s="188"/>
      <c r="C193" s="357"/>
      <c r="D193" s="189"/>
      <c r="E193" s="183"/>
      <c r="F193" s="149"/>
      <c r="G193" s="172"/>
      <c r="H193" s="172"/>
      <c r="I193" s="193"/>
      <c r="J193" s="174"/>
      <c r="K193" s="331"/>
      <c r="L193" s="172"/>
      <c r="M193" s="193"/>
    </row>
    <row r="194" spans="1:13" s="187" customFormat="1" hidden="1" x14ac:dyDescent="0.2">
      <c r="A194" s="570"/>
      <c r="B194" s="188"/>
      <c r="C194" s="357"/>
      <c r="D194" s="189"/>
      <c r="E194" s="183"/>
      <c r="F194" s="149"/>
      <c r="G194" s="172"/>
      <c r="H194" s="172"/>
      <c r="I194" s="193"/>
      <c r="J194" s="174"/>
      <c r="K194" s="331"/>
      <c r="L194" s="172"/>
      <c r="M194" s="193"/>
    </row>
    <row r="195" spans="1:13" s="153" customFormat="1" ht="15.75" hidden="1" x14ac:dyDescent="0.2">
      <c r="A195" s="587" t="s">
        <v>151</v>
      </c>
      <c r="B195" s="160"/>
      <c r="C195" s="349"/>
      <c r="D195" s="160"/>
      <c r="E195" s="676" t="s">
        <v>110</v>
      </c>
      <c r="F195" s="677"/>
      <c r="G195" s="677"/>
      <c r="H195" s="677"/>
      <c r="I195" s="678"/>
      <c r="J195" s="160"/>
      <c r="K195" s="676" t="s">
        <v>111</v>
      </c>
      <c r="L195" s="677"/>
      <c r="M195" s="678"/>
    </row>
    <row r="196" spans="1:13" s="153" customFormat="1" hidden="1" x14ac:dyDescent="0.2">
      <c r="A196" s="563" t="s">
        <v>45</v>
      </c>
      <c r="B196" s="25"/>
      <c r="C196" s="26" t="s">
        <v>8</v>
      </c>
      <c r="D196" s="25"/>
      <c r="E196" s="91" t="s">
        <v>9</v>
      </c>
      <c r="F196" s="27"/>
      <c r="G196" s="60" t="s">
        <v>138</v>
      </c>
      <c r="H196" s="60"/>
      <c r="I196" s="92" t="s">
        <v>11</v>
      </c>
      <c r="J196" s="66"/>
      <c r="K196" s="327" t="s">
        <v>100</v>
      </c>
      <c r="L196" s="60"/>
      <c r="M196" s="92" t="s">
        <v>106</v>
      </c>
    </row>
    <row r="197" spans="1:13" s="180" customFormat="1" ht="1.5" hidden="1" customHeight="1" x14ac:dyDescent="0.2">
      <c r="A197" s="564"/>
      <c r="B197" s="161"/>
      <c r="C197" s="360"/>
      <c r="D197" s="175"/>
      <c r="E197" s="176"/>
      <c r="F197" s="177"/>
      <c r="G197" s="178"/>
      <c r="H197" s="178"/>
      <c r="I197" s="203"/>
      <c r="J197" s="204"/>
      <c r="K197" s="330"/>
      <c r="L197" s="178"/>
      <c r="M197" s="203"/>
    </row>
    <row r="198" spans="1:13" hidden="1" x14ac:dyDescent="0.2">
      <c r="A198" s="591" t="s">
        <v>105</v>
      </c>
      <c r="B198" s="190"/>
      <c r="C198" s="370">
        <v>1</v>
      </c>
      <c r="D198" s="187"/>
      <c r="E198" s="170"/>
      <c r="F198" s="169"/>
      <c r="G198" s="171">
        <v>0</v>
      </c>
      <c r="H198" s="172"/>
      <c r="I198" s="173">
        <f>(C198*G198)</f>
        <v>0</v>
      </c>
      <c r="J198" s="174"/>
      <c r="K198" s="329">
        <v>0</v>
      </c>
      <c r="L198" s="172"/>
      <c r="M198" s="173">
        <f>(C198*K198)</f>
        <v>0</v>
      </c>
    </row>
    <row r="199" spans="1:13" s="180" customFormat="1" ht="1.5" hidden="1" customHeight="1" x14ac:dyDescent="0.2">
      <c r="A199" s="564"/>
      <c r="B199" s="161"/>
      <c r="C199" s="371"/>
      <c r="D199" s="175"/>
      <c r="E199" s="176"/>
      <c r="F199" s="177"/>
      <c r="G199" s="178"/>
      <c r="H199" s="178"/>
      <c r="I199" s="203"/>
      <c r="J199" s="204"/>
      <c r="K199" s="330"/>
      <c r="L199" s="178"/>
      <c r="M199" s="203"/>
    </row>
    <row r="200" spans="1:13" hidden="1" x14ac:dyDescent="0.2">
      <c r="A200" s="591" t="s">
        <v>104</v>
      </c>
      <c r="B200" s="190"/>
      <c r="C200" s="370">
        <v>1</v>
      </c>
      <c r="D200" s="187"/>
      <c r="E200" s="170"/>
      <c r="F200" s="169"/>
      <c r="G200" s="171">
        <v>0</v>
      </c>
      <c r="H200" s="172"/>
      <c r="I200" s="173">
        <f>(C200*G200)</f>
        <v>0</v>
      </c>
      <c r="J200" s="174"/>
      <c r="K200" s="329">
        <v>0</v>
      </c>
      <c r="L200" s="172"/>
      <c r="M200" s="173">
        <f>(C200*K200)</f>
        <v>0</v>
      </c>
    </row>
    <row r="201" spans="1:13" s="180" customFormat="1" ht="1.5" hidden="1" customHeight="1" x14ac:dyDescent="0.2">
      <c r="A201" s="564"/>
      <c r="B201" s="161"/>
      <c r="C201" s="371"/>
      <c r="D201" s="175"/>
      <c r="E201" s="176"/>
      <c r="F201" s="177"/>
      <c r="G201" s="178"/>
      <c r="H201" s="178"/>
      <c r="I201" s="203"/>
      <c r="J201" s="204"/>
      <c r="K201" s="330"/>
      <c r="L201" s="178"/>
      <c r="M201" s="203"/>
    </row>
    <row r="202" spans="1:13" hidden="1" x14ac:dyDescent="0.2">
      <c r="A202" s="591" t="s">
        <v>107</v>
      </c>
      <c r="B202" s="190"/>
      <c r="C202" s="370">
        <v>1</v>
      </c>
      <c r="D202" s="187"/>
      <c r="E202" s="170"/>
      <c r="F202" s="169"/>
      <c r="G202" s="171">
        <v>0</v>
      </c>
      <c r="H202" s="172"/>
      <c r="I202" s="173">
        <f>(C202*G202)</f>
        <v>0</v>
      </c>
      <c r="J202" s="174"/>
      <c r="K202" s="329">
        <v>0</v>
      </c>
      <c r="L202" s="172"/>
      <c r="M202" s="173">
        <f>(C202*K202)</f>
        <v>0</v>
      </c>
    </row>
    <row r="203" spans="1:13" s="180" customFormat="1" ht="1.5" hidden="1" customHeight="1" x14ac:dyDescent="0.2">
      <c r="A203" s="564"/>
      <c r="B203" s="161"/>
      <c r="C203" s="371"/>
      <c r="D203" s="175"/>
      <c r="E203" s="176"/>
      <c r="F203" s="177"/>
      <c r="G203" s="178"/>
      <c r="H203" s="178"/>
      <c r="I203" s="203"/>
      <c r="J203" s="204"/>
      <c r="K203" s="330"/>
      <c r="L203" s="178"/>
      <c r="M203" s="203"/>
    </row>
    <row r="204" spans="1:13" hidden="1" x14ac:dyDescent="0.2">
      <c r="A204" s="591" t="s">
        <v>108</v>
      </c>
      <c r="B204" s="190"/>
      <c r="C204" s="370">
        <v>1</v>
      </c>
      <c r="D204" s="187"/>
      <c r="E204" s="170"/>
      <c r="F204" s="169"/>
      <c r="G204" s="171">
        <v>0</v>
      </c>
      <c r="H204" s="172"/>
      <c r="I204" s="173">
        <f>(C204*G204)</f>
        <v>0</v>
      </c>
      <c r="J204" s="174"/>
      <c r="K204" s="329">
        <v>0</v>
      </c>
      <c r="L204" s="172"/>
      <c r="M204" s="173">
        <f>(C204*K204)</f>
        <v>0</v>
      </c>
    </row>
    <row r="205" spans="1:13" s="180" customFormat="1" ht="1.5" customHeight="1" x14ac:dyDescent="0.2">
      <c r="A205" s="564"/>
      <c r="B205" s="161"/>
      <c r="C205" s="371"/>
      <c r="D205" s="175"/>
      <c r="E205" s="176"/>
      <c r="F205" s="177"/>
      <c r="G205" s="178"/>
      <c r="H205" s="178"/>
      <c r="I205" s="203"/>
      <c r="J205" s="204"/>
      <c r="K205" s="330"/>
      <c r="L205" s="178"/>
      <c r="M205" s="203"/>
    </row>
    <row r="206" spans="1:13" s="153" customFormat="1" ht="3.75" customHeight="1" x14ac:dyDescent="0.2">
      <c r="A206" s="220"/>
      <c r="C206" s="348"/>
      <c r="E206" s="646"/>
      <c r="F206" s="647"/>
      <c r="G206" s="159"/>
      <c r="H206" s="159"/>
      <c r="I206" s="648"/>
      <c r="J206" s="159"/>
      <c r="K206" s="649"/>
      <c r="L206" s="159"/>
      <c r="M206" s="648"/>
    </row>
    <row r="207" spans="1:13" x14ac:dyDescent="0.2">
      <c r="A207" s="215"/>
      <c r="B207" s="187"/>
      <c r="C207" s="372"/>
      <c r="D207" s="187"/>
      <c r="E207" s="650"/>
      <c r="F207" s="187"/>
      <c r="G207" s="205"/>
      <c r="H207" s="205"/>
      <c r="I207" s="205"/>
      <c r="J207" s="651"/>
      <c r="K207" s="205"/>
      <c r="L207" s="205"/>
      <c r="M207" s="205"/>
    </row>
    <row r="208" spans="1:13" x14ac:dyDescent="0.2">
      <c r="A208" s="593" t="s">
        <v>224</v>
      </c>
      <c r="B208" s="523"/>
      <c r="C208" s="524"/>
      <c r="D208" s="523"/>
      <c r="E208" s="676" t="s">
        <v>110</v>
      </c>
      <c r="F208" s="677"/>
      <c r="G208" s="677"/>
      <c r="H208" s="677"/>
      <c r="I208" s="678"/>
      <c r="J208" s="525"/>
      <c r="K208" s="676" t="s">
        <v>111</v>
      </c>
      <c r="L208" s="677"/>
      <c r="M208" s="678"/>
    </row>
    <row r="209" spans="1:13" ht="16.5" hidden="1" x14ac:dyDescent="0.25">
      <c r="A209" s="592" t="s">
        <v>175</v>
      </c>
      <c r="J209" s="205"/>
      <c r="K209" s="221"/>
      <c r="L209" s="221"/>
      <c r="M209" s="221"/>
    </row>
    <row r="210" spans="1:13" s="180" customFormat="1" ht="1.5" customHeight="1" x14ac:dyDescent="0.2">
      <c r="A210" s="564"/>
      <c r="B210" s="161"/>
      <c r="C210" s="371"/>
      <c r="D210" s="175"/>
      <c r="E210" s="176"/>
      <c r="F210" s="177"/>
      <c r="G210" s="178"/>
      <c r="H210" s="178"/>
      <c r="I210" s="204"/>
      <c r="J210" s="204"/>
      <c r="K210" s="164"/>
      <c r="L210" s="164"/>
      <c r="M210" s="219"/>
    </row>
    <row r="211" spans="1:13" ht="15.75" hidden="1" x14ac:dyDescent="0.25">
      <c r="A211" s="590" t="s">
        <v>153</v>
      </c>
      <c r="B211" s="44"/>
      <c r="C211" s="43"/>
      <c r="D211" s="44"/>
      <c r="E211" s="28"/>
      <c r="F211" s="28"/>
      <c r="G211" s="121"/>
      <c r="H211" s="28"/>
      <c r="I211" s="121"/>
      <c r="J211" s="121"/>
      <c r="K211" s="221"/>
      <c r="L211" s="221"/>
      <c r="M211" s="221"/>
    </row>
    <row r="212" spans="1:13" ht="15" hidden="1" x14ac:dyDescent="0.25">
      <c r="A212" s="590" t="s">
        <v>95</v>
      </c>
      <c r="B212" s="44"/>
      <c r="C212" s="43"/>
      <c r="D212" s="44"/>
      <c r="E212" s="44"/>
      <c r="F212" s="44"/>
      <c r="G212" s="65"/>
      <c r="H212" s="44"/>
      <c r="I212" s="65"/>
      <c r="J212" s="121"/>
      <c r="K212" s="221"/>
      <c r="L212" s="221"/>
      <c r="M212" s="221"/>
    </row>
    <row r="213" spans="1:13" ht="17.25" customHeight="1" x14ac:dyDescent="0.2">
      <c r="A213" s="563" t="s">
        <v>45</v>
      </c>
      <c r="B213" s="25"/>
      <c r="C213" s="26" t="s">
        <v>8</v>
      </c>
      <c r="D213" s="25"/>
      <c r="E213" s="91" t="s">
        <v>9</v>
      </c>
      <c r="F213" s="27"/>
      <c r="G213" s="60" t="s">
        <v>138</v>
      </c>
      <c r="H213" s="60"/>
      <c r="I213" s="92" t="s">
        <v>11</v>
      </c>
      <c r="J213" s="66"/>
      <c r="K213" s="327" t="s">
        <v>100</v>
      </c>
      <c r="L213" s="60"/>
      <c r="M213" s="92" t="s">
        <v>106</v>
      </c>
    </row>
    <row r="214" spans="1:13" ht="3" customHeight="1" x14ac:dyDescent="0.2">
      <c r="A214" s="592"/>
    </row>
    <row r="215" spans="1:13" ht="27" x14ac:dyDescent="0.2">
      <c r="A215" s="578" t="s">
        <v>229</v>
      </c>
      <c r="C215" s="362">
        <v>1</v>
      </c>
      <c r="E215" s="170"/>
      <c r="G215" s="171">
        <v>0</v>
      </c>
      <c r="I215" s="173">
        <f>(C215*G215)</f>
        <v>0</v>
      </c>
      <c r="K215" s="329">
        <v>0</v>
      </c>
      <c r="M215" s="173">
        <f>(C215*K215)</f>
        <v>0</v>
      </c>
    </row>
    <row r="216" spans="1:13" ht="2.25" customHeight="1" x14ac:dyDescent="0.2">
      <c r="A216" s="594"/>
    </row>
    <row r="217" spans="1:13" x14ac:dyDescent="0.2">
      <c r="A217" s="595" t="s">
        <v>77</v>
      </c>
      <c r="I217" s="652">
        <f>SUM(I211:I215)</f>
        <v>0</v>
      </c>
      <c r="J217" s="651"/>
      <c r="M217" s="173">
        <f>SUM(M211:M215)</f>
        <v>0</v>
      </c>
    </row>
    <row r="218" spans="1:13" ht="6" customHeight="1" x14ac:dyDescent="0.2">
      <c r="A218" s="596"/>
      <c r="J218" s="651"/>
    </row>
    <row r="219" spans="1:13" x14ac:dyDescent="0.2">
      <c r="A219" s="215"/>
      <c r="J219" s="651"/>
    </row>
    <row r="220" spans="1:13" ht="27" x14ac:dyDescent="0.2">
      <c r="A220" s="587" t="s">
        <v>233</v>
      </c>
      <c r="B220" s="538"/>
      <c r="C220" s="349"/>
      <c r="D220" s="538"/>
      <c r="E220" s="676" t="s">
        <v>110</v>
      </c>
      <c r="F220" s="677"/>
      <c r="G220" s="677"/>
      <c r="H220" s="677"/>
      <c r="I220" s="678"/>
      <c r="J220" s="538"/>
      <c r="K220" s="537" t="s">
        <v>111</v>
      </c>
      <c r="L220" s="538"/>
      <c r="M220" s="539"/>
    </row>
    <row r="221" spans="1:13" x14ac:dyDescent="0.2">
      <c r="A221" s="563" t="s">
        <v>45</v>
      </c>
      <c r="B221" s="25"/>
      <c r="C221" s="26" t="s">
        <v>8</v>
      </c>
      <c r="D221" s="25"/>
      <c r="E221" s="91" t="s">
        <v>9</v>
      </c>
      <c r="F221" s="27"/>
      <c r="G221" s="60" t="s">
        <v>228</v>
      </c>
      <c r="H221" s="60"/>
      <c r="I221" s="92" t="s">
        <v>11</v>
      </c>
      <c r="J221" s="66"/>
      <c r="K221" s="327" t="s">
        <v>100</v>
      </c>
      <c r="L221" s="60"/>
      <c r="M221" s="92" t="s">
        <v>106</v>
      </c>
    </row>
    <row r="222" spans="1:13" ht="27" x14ac:dyDescent="0.2">
      <c r="A222" s="578" t="s">
        <v>234</v>
      </c>
      <c r="C222" s="373">
        <v>2</v>
      </c>
      <c r="E222" s="170"/>
      <c r="G222" s="171">
        <v>0</v>
      </c>
      <c r="I222" s="173">
        <f>(C222*G222)</f>
        <v>0</v>
      </c>
      <c r="K222" s="329">
        <v>0</v>
      </c>
      <c r="M222" s="173">
        <f>(C222*K222)</f>
        <v>0</v>
      </c>
    </row>
    <row r="223" spans="1:13" ht="27" x14ac:dyDescent="0.2">
      <c r="A223" s="579" t="s">
        <v>248</v>
      </c>
      <c r="C223" s="373">
        <v>1</v>
      </c>
      <c r="E223" s="170"/>
      <c r="G223" s="171">
        <v>0</v>
      </c>
      <c r="I223" s="173">
        <f>(C223*G223)</f>
        <v>0</v>
      </c>
      <c r="K223" s="329">
        <v>0</v>
      </c>
      <c r="M223" s="173">
        <f>(C223*K223)</f>
        <v>0</v>
      </c>
    </row>
    <row r="224" spans="1:13" x14ac:dyDescent="0.2">
      <c r="A224" s="579" t="s">
        <v>249</v>
      </c>
      <c r="C224" s="373">
        <v>1</v>
      </c>
      <c r="E224" s="170"/>
      <c r="G224" s="171">
        <v>0</v>
      </c>
      <c r="I224" s="173">
        <f>(C224*G224)</f>
        <v>0</v>
      </c>
      <c r="K224" s="329">
        <v>0</v>
      </c>
      <c r="M224" s="173">
        <f>(C224*K224)</f>
        <v>0</v>
      </c>
    </row>
    <row r="225" spans="1:13" x14ac:dyDescent="0.2">
      <c r="A225" s="595" t="s">
        <v>77</v>
      </c>
      <c r="H225" s="547">
        <f>SUM(I218:I222)</f>
        <v>0</v>
      </c>
      <c r="I225" s="173">
        <f>SUM(I222:I224)</f>
        <v>0</v>
      </c>
      <c r="J225" s="651"/>
      <c r="M225" s="173">
        <f>SUM(M218:M222)</f>
        <v>0</v>
      </c>
    </row>
    <row r="226" spans="1:13" x14ac:dyDescent="0.2">
      <c r="J226" s="651"/>
    </row>
    <row r="227" spans="1:13" ht="27" x14ac:dyDescent="0.2">
      <c r="A227" s="587" t="s">
        <v>247</v>
      </c>
      <c r="B227" s="545"/>
      <c r="C227" s="349"/>
      <c r="D227" s="545"/>
      <c r="E227" s="676" t="s">
        <v>110</v>
      </c>
      <c r="F227" s="677"/>
      <c r="G227" s="677"/>
      <c r="H227" s="677"/>
      <c r="I227" s="678"/>
      <c r="J227" s="545"/>
      <c r="K227" s="544" t="s">
        <v>111</v>
      </c>
      <c r="L227" s="545"/>
      <c r="M227" s="546"/>
    </row>
    <row r="228" spans="1:13" x14ac:dyDescent="0.2">
      <c r="A228" s="563" t="s">
        <v>45</v>
      </c>
      <c r="B228" s="25"/>
      <c r="C228" s="26" t="s">
        <v>8</v>
      </c>
      <c r="D228" s="25"/>
      <c r="E228" s="91" t="s">
        <v>9</v>
      </c>
      <c r="F228" s="27"/>
      <c r="G228" s="60" t="s">
        <v>228</v>
      </c>
      <c r="H228" s="60"/>
      <c r="I228" s="92" t="s">
        <v>11</v>
      </c>
      <c r="J228" s="66"/>
      <c r="K228" s="327" t="s">
        <v>100</v>
      </c>
      <c r="L228" s="60"/>
      <c r="M228" s="92" t="s">
        <v>106</v>
      </c>
    </row>
    <row r="229" spans="1:13" x14ac:dyDescent="0.2">
      <c r="A229" s="578" t="s">
        <v>239</v>
      </c>
      <c r="C229" s="373">
        <v>1</v>
      </c>
      <c r="E229" s="170"/>
      <c r="G229" s="171">
        <v>0</v>
      </c>
      <c r="I229" s="173">
        <f>(C229*G229)</f>
        <v>0</v>
      </c>
      <c r="K229" s="329">
        <v>0</v>
      </c>
      <c r="M229" s="173">
        <f>(C229*K229)</f>
        <v>0</v>
      </c>
    </row>
    <row r="230" spans="1:13" x14ac:dyDescent="0.2">
      <c r="A230" s="579" t="s">
        <v>240</v>
      </c>
      <c r="C230" s="373">
        <v>1</v>
      </c>
      <c r="E230" s="170"/>
      <c r="G230" s="171">
        <v>0</v>
      </c>
      <c r="I230" s="173">
        <f>(C230*G230)</f>
        <v>0</v>
      </c>
      <c r="K230" s="329">
        <v>0</v>
      </c>
      <c r="M230" s="173">
        <f>(C230*K230)</f>
        <v>0</v>
      </c>
    </row>
    <row r="231" spans="1:13" x14ac:dyDescent="0.2">
      <c r="A231" s="579" t="s">
        <v>36</v>
      </c>
      <c r="E231" s="170"/>
      <c r="G231" s="171">
        <v>0</v>
      </c>
      <c r="I231" s="173">
        <v>0</v>
      </c>
      <c r="K231" s="329"/>
      <c r="M231" s="173"/>
    </row>
    <row r="232" spans="1:13" x14ac:dyDescent="0.2">
      <c r="A232" s="579" t="s">
        <v>241</v>
      </c>
      <c r="E232" s="170"/>
      <c r="G232" s="171">
        <v>0</v>
      </c>
      <c r="I232" s="173">
        <f>(C232*G232)</f>
        <v>0</v>
      </c>
      <c r="K232" s="329">
        <v>0</v>
      </c>
      <c r="M232" s="173">
        <f>(C232*K232)</f>
        <v>0</v>
      </c>
    </row>
    <row r="233" spans="1:13" x14ac:dyDescent="0.2">
      <c r="A233" s="595" t="s">
        <v>77</v>
      </c>
      <c r="H233" s="547">
        <f>SUM(I225:I229)</f>
        <v>0</v>
      </c>
      <c r="I233" s="173">
        <f>SUM(I229:I232)</f>
        <v>0</v>
      </c>
      <c r="J233" s="651"/>
      <c r="M233" s="173">
        <f>SUM(M225:M229)</f>
        <v>0</v>
      </c>
    </row>
  </sheetData>
  <sheetProtection selectLockedCells="1"/>
  <mergeCells count="21">
    <mergeCell ref="E104:I104"/>
    <mergeCell ref="K104:M104"/>
    <mergeCell ref="E129:I129"/>
    <mergeCell ref="K129:M129"/>
    <mergeCell ref="E159:I159"/>
    <mergeCell ref="K159:M159"/>
    <mergeCell ref="E12:I12"/>
    <mergeCell ref="K12:M12"/>
    <mergeCell ref="E32:I32"/>
    <mergeCell ref="K32:M32"/>
    <mergeCell ref="E67:I67"/>
    <mergeCell ref="K67:M67"/>
    <mergeCell ref="K195:M195"/>
    <mergeCell ref="E184:I184"/>
    <mergeCell ref="E176:I176"/>
    <mergeCell ref="K176:M176"/>
    <mergeCell ref="E227:I227"/>
    <mergeCell ref="E220:I220"/>
    <mergeCell ref="E208:I208"/>
    <mergeCell ref="K208:M208"/>
    <mergeCell ref="E195:I195"/>
  </mergeCells>
  <pageMargins left="0.7" right="0.7" top="0.75" bottom="0.75" header="0.3" footer="0.3"/>
  <pageSetup scale="60" fitToHeight="0" orientation="landscape" r:id="rId1"/>
  <headerFooter>
    <oddFooter>&amp;CPRF 5
Page 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AG101"/>
  <sheetViews>
    <sheetView topLeftCell="C1" zoomScale="130" zoomScaleNormal="130" workbookViewId="0">
      <pane ySplit="8" topLeftCell="A87" activePane="bottomLeft" state="frozen"/>
      <selection pane="bottomLeft" sqref="A1:M100"/>
    </sheetView>
  </sheetViews>
  <sheetFormatPr defaultColWidth="9.140625" defaultRowHeight="12.75" x14ac:dyDescent="0.2"/>
  <cols>
    <col min="1" max="1" width="39.5703125" style="297" customWidth="1"/>
    <col min="2" max="2" width="1.5703125" style="297" customWidth="1"/>
    <col min="3" max="3" width="19.85546875" style="297" customWidth="1"/>
    <col min="4" max="4" width="1.85546875" style="297" customWidth="1"/>
    <col min="5" max="5" width="18.140625" style="297" customWidth="1"/>
    <col min="6" max="6" width="1.7109375" style="297" customWidth="1"/>
    <col min="7" max="7" width="14" style="297" bestFit="1" customWidth="1"/>
    <col min="8" max="8" width="1.7109375" style="297" customWidth="1"/>
    <col min="9" max="9" width="19.85546875" style="297" customWidth="1"/>
    <col min="10" max="10" width="5" style="297" customWidth="1"/>
    <col min="11" max="11" width="10" style="297" bestFit="1" customWidth="1"/>
    <col min="12" max="12" width="1.7109375" style="297" customWidth="1"/>
    <col min="13" max="13" width="19.85546875" style="297" customWidth="1"/>
    <col min="14" max="16384" width="9.140625" style="297"/>
  </cols>
  <sheetData>
    <row r="1" spans="1:33" s="230" customFormat="1" ht="15.75" x14ac:dyDescent="0.25">
      <c r="A1" s="81" t="s">
        <v>260</v>
      </c>
      <c r="B1" s="222"/>
      <c r="C1" s="222"/>
      <c r="D1" s="222"/>
      <c r="E1" s="222"/>
      <c r="F1" s="222"/>
      <c r="G1" s="223"/>
      <c r="H1" s="224"/>
      <c r="I1" s="225"/>
      <c r="J1" s="226"/>
      <c r="K1" s="227"/>
      <c r="L1" s="228"/>
      <c r="M1" s="228" t="s">
        <v>1</v>
      </c>
      <c r="N1" s="229"/>
      <c r="O1" s="229"/>
      <c r="P1" s="229"/>
      <c r="Q1" s="229"/>
      <c r="R1" s="229"/>
      <c r="S1" s="229"/>
      <c r="T1" s="229"/>
      <c r="U1" s="229"/>
      <c r="V1" s="229"/>
      <c r="W1" s="229"/>
    </row>
    <row r="2" spans="1:33" s="230" customFormat="1" x14ac:dyDescent="0.25">
      <c r="A2" s="231" t="s">
        <v>256</v>
      </c>
      <c r="B2" s="232"/>
      <c r="C2" s="232"/>
      <c r="D2" s="232"/>
      <c r="E2" s="233"/>
      <c r="F2" s="233"/>
      <c r="G2" s="234"/>
      <c r="H2" s="235"/>
      <c r="I2" s="226"/>
      <c r="J2" s="226"/>
      <c r="K2" s="236"/>
      <c r="L2" s="228"/>
      <c r="M2" s="228" t="s">
        <v>5</v>
      </c>
      <c r="N2" s="229"/>
      <c r="O2" s="229"/>
      <c r="P2" s="229"/>
      <c r="Q2" s="229"/>
      <c r="R2" s="229"/>
      <c r="S2" s="229"/>
      <c r="T2" s="229"/>
      <c r="U2" s="229"/>
      <c r="V2" s="229"/>
    </row>
    <row r="3" spans="1:33" s="230" customFormat="1" x14ac:dyDescent="0.25">
      <c r="A3" s="237" t="s">
        <v>163</v>
      </c>
      <c r="B3" s="237"/>
      <c r="C3" s="237"/>
      <c r="D3" s="237"/>
      <c r="E3" s="237"/>
      <c r="F3" s="237"/>
      <c r="G3" s="238"/>
      <c r="H3" s="237"/>
      <c r="I3" s="238"/>
      <c r="J3" s="238"/>
      <c r="K3" s="238"/>
      <c r="L3" s="237"/>
      <c r="M3" s="238"/>
      <c r="N3" s="229"/>
      <c r="O3" s="229"/>
      <c r="P3" s="229"/>
      <c r="Q3" s="229"/>
      <c r="R3" s="229"/>
      <c r="S3" s="229"/>
      <c r="T3" s="229"/>
      <c r="U3" s="229"/>
      <c r="V3" s="229"/>
    </row>
    <row r="4" spans="1:33" s="230" customFormat="1" x14ac:dyDescent="0.25">
      <c r="A4" s="239"/>
      <c r="B4" s="239"/>
      <c r="C4" s="240"/>
      <c r="D4" s="241"/>
      <c r="E4" s="235"/>
      <c r="F4" s="235"/>
      <c r="G4" s="223"/>
      <c r="H4" s="223"/>
      <c r="I4" s="242"/>
      <c r="J4" s="242"/>
      <c r="K4" s="223"/>
      <c r="L4" s="223"/>
      <c r="M4" s="242"/>
      <c r="N4" s="229"/>
      <c r="O4" s="229"/>
      <c r="P4" s="229"/>
      <c r="Q4" s="229"/>
      <c r="R4" s="229"/>
      <c r="S4" s="229"/>
      <c r="T4" s="229"/>
      <c r="U4" s="229"/>
      <c r="V4" s="229"/>
    </row>
    <row r="5" spans="1:33" s="230" customFormat="1" ht="13.5" x14ac:dyDescent="0.25">
      <c r="A5" s="243" t="s">
        <v>6</v>
      </c>
      <c r="B5" s="243"/>
      <c r="C5" s="152" t="str">
        <f>IF(ProposerName="","",ProposerName)</f>
        <v>RespondingVendor</v>
      </c>
      <c r="D5" s="152"/>
      <c r="E5" s="152"/>
      <c r="F5" s="152"/>
      <c r="G5" s="152"/>
      <c r="H5" s="152"/>
      <c r="I5" s="152"/>
      <c r="J5" s="152"/>
      <c r="K5" s="152"/>
      <c r="L5" s="152"/>
      <c r="M5" s="152"/>
      <c r="N5" s="229"/>
      <c r="O5" s="229"/>
      <c r="P5" s="229"/>
      <c r="Q5" s="229"/>
      <c r="R5" s="229"/>
      <c r="S5" s="229"/>
      <c r="T5" s="229"/>
      <c r="U5" s="229"/>
      <c r="V5" s="229"/>
    </row>
    <row r="6" spans="1:33" s="230" customFormat="1" ht="2.1" customHeight="1" x14ac:dyDescent="0.25">
      <c r="A6" s="243"/>
      <c r="B6" s="243"/>
      <c r="C6" s="212"/>
      <c r="D6" s="244"/>
      <c r="E6" s="244"/>
      <c r="F6" s="244"/>
      <c r="G6" s="244"/>
      <c r="H6" s="244"/>
      <c r="I6" s="244"/>
      <c r="J6" s="244"/>
      <c r="K6" s="245"/>
      <c r="L6" s="245"/>
      <c r="M6" s="229"/>
      <c r="N6" s="229"/>
      <c r="O6" s="229"/>
      <c r="P6" s="229"/>
      <c r="Q6" s="229"/>
      <c r="R6" s="229"/>
      <c r="S6" s="229"/>
      <c r="T6" s="229"/>
      <c r="U6" s="229"/>
      <c r="V6" s="229"/>
    </row>
    <row r="7" spans="1:33" s="230" customFormat="1" ht="13.5" x14ac:dyDescent="0.25">
      <c r="A7" s="243" t="s">
        <v>7</v>
      </c>
      <c r="B7" s="243"/>
      <c r="C7" s="152" t="str">
        <f>IF(Solution="","",Solution)</f>
        <v>VendorPlatform</v>
      </c>
      <c r="D7" s="152"/>
      <c r="E7" s="152"/>
      <c r="F7" s="152"/>
      <c r="G7" s="152"/>
      <c r="H7" s="152"/>
      <c r="I7" s="152"/>
      <c r="J7" s="152"/>
      <c r="K7" s="152"/>
      <c r="L7" s="152"/>
      <c r="M7" s="152"/>
      <c r="N7" s="229"/>
      <c r="O7" s="229"/>
      <c r="P7" s="229"/>
      <c r="Q7" s="229"/>
      <c r="R7" s="229"/>
      <c r="S7" s="229"/>
      <c r="T7" s="229"/>
      <c r="U7" s="229"/>
      <c r="V7" s="229"/>
    </row>
    <row r="8" spans="1:33" s="246" customFormat="1" x14ac:dyDescent="0.2">
      <c r="D8" s="247"/>
      <c r="E8" s="247"/>
    </row>
    <row r="9" spans="1:33" s="246" customFormat="1" ht="11.25" customHeight="1" thickBot="1" x14ac:dyDescent="0.25">
      <c r="D9" s="247"/>
      <c r="E9" s="247"/>
    </row>
    <row r="10" spans="1:33" s="260" customFormat="1" ht="1.5" customHeight="1" x14ac:dyDescent="0.2">
      <c r="A10" s="248"/>
      <c r="B10" s="249"/>
      <c r="C10" s="250"/>
      <c r="D10" s="249"/>
      <c r="E10" s="251"/>
      <c r="F10" s="252"/>
      <c r="G10" s="253"/>
      <c r="H10" s="254"/>
      <c r="I10" s="255"/>
      <c r="J10" s="256"/>
      <c r="K10" s="335"/>
      <c r="L10" s="254"/>
      <c r="M10" s="255"/>
      <c r="N10" s="259"/>
      <c r="O10" s="259"/>
      <c r="P10" s="259"/>
      <c r="Q10" s="259"/>
      <c r="R10" s="259"/>
      <c r="S10" s="259"/>
      <c r="T10" s="259"/>
      <c r="U10" s="259"/>
      <c r="V10" s="259"/>
      <c r="W10" s="259"/>
      <c r="X10" s="259"/>
      <c r="Y10" s="259"/>
      <c r="Z10" s="259"/>
      <c r="AA10" s="259"/>
      <c r="AB10" s="259"/>
      <c r="AC10" s="259"/>
      <c r="AD10" s="259"/>
      <c r="AE10" s="259"/>
      <c r="AF10" s="259"/>
      <c r="AG10" s="259"/>
    </row>
    <row r="11" spans="1:33" s="80" customFormat="1" ht="30" customHeight="1" x14ac:dyDescent="0.2">
      <c r="A11" s="679" t="s">
        <v>154</v>
      </c>
      <c r="B11" s="680"/>
      <c r="C11" s="680"/>
      <c r="D11" s="550"/>
      <c r="E11" s="682" t="s">
        <v>110</v>
      </c>
      <c r="F11" s="683"/>
      <c r="G11" s="683"/>
      <c r="H11" s="683"/>
      <c r="I11" s="684"/>
      <c r="J11" s="261"/>
      <c r="K11" s="682" t="s">
        <v>111</v>
      </c>
      <c r="L11" s="683"/>
      <c r="M11" s="684"/>
      <c r="P11" s="312"/>
    </row>
    <row r="12" spans="1:33" s="80" customFormat="1" ht="38.25" x14ac:dyDescent="0.2">
      <c r="A12" s="551" t="s">
        <v>45</v>
      </c>
      <c r="B12" s="262"/>
      <c r="C12" s="262" t="s">
        <v>8</v>
      </c>
      <c r="D12" s="552"/>
      <c r="E12" s="263" t="s">
        <v>9</v>
      </c>
      <c r="F12" s="264"/>
      <c r="G12" s="265" t="s">
        <v>140</v>
      </c>
      <c r="H12" s="265"/>
      <c r="I12" s="266" t="s">
        <v>141</v>
      </c>
      <c r="J12" s="267"/>
      <c r="K12" s="336" t="s">
        <v>100</v>
      </c>
      <c r="L12" s="265"/>
      <c r="M12" s="266" t="s">
        <v>106</v>
      </c>
      <c r="N12" s="259"/>
      <c r="O12" s="259"/>
      <c r="P12" s="313"/>
      <c r="Q12" s="259"/>
      <c r="R12" s="259"/>
      <c r="S12" s="259"/>
      <c r="T12" s="259"/>
      <c r="U12" s="259"/>
      <c r="V12" s="259"/>
      <c r="W12" s="259"/>
      <c r="X12" s="259"/>
      <c r="Y12" s="259"/>
      <c r="Z12" s="259"/>
      <c r="AA12" s="259"/>
      <c r="AB12" s="259"/>
      <c r="AC12" s="259"/>
      <c r="AD12" s="259"/>
      <c r="AE12" s="259"/>
      <c r="AF12" s="259"/>
      <c r="AG12" s="259"/>
    </row>
    <row r="13" spans="1:33" s="260" customFormat="1" ht="1.5" customHeight="1" x14ac:dyDescent="0.2">
      <c r="A13" s="553"/>
      <c r="B13" s="249"/>
      <c r="C13" s="250"/>
      <c r="D13" s="554"/>
      <c r="E13" s="268"/>
      <c r="F13" s="269"/>
      <c r="G13" s="257"/>
      <c r="H13" s="257"/>
      <c r="I13" s="270"/>
      <c r="J13" s="271"/>
      <c r="K13" s="337"/>
      <c r="L13" s="257"/>
      <c r="M13" s="270"/>
      <c r="N13" s="259"/>
      <c r="O13" s="259"/>
      <c r="P13" s="259"/>
      <c r="Q13" s="259"/>
      <c r="R13" s="259"/>
      <c r="S13" s="259"/>
      <c r="T13" s="259"/>
      <c r="U13" s="259"/>
      <c r="V13" s="259"/>
      <c r="W13" s="259"/>
      <c r="X13" s="259"/>
      <c r="Y13" s="259"/>
      <c r="Z13" s="259"/>
      <c r="AA13" s="259"/>
      <c r="AB13" s="259"/>
      <c r="AC13" s="259"/>
      <c r="AD13" s="259"/>
      <c r="AE13" s="259"/>
      <c r="AF13" s="259"/>
      <c r="AG13" s="259"/>
    </row>
    <row r="14" spans="1:33" s="281" customFormat="1" x14ac:dyDescent="0.2">
      <c r="A14" s="555" t="s">
        <v>255</v>
      </c>
      <c r="B14" s="272"/>
      <c r="C14" s="273">
        <v>1</v>
      </c>
      <c r="D14" s="556"/>
      <c r="E14" s="275"/>
      <c r="F14" s="276"/>
      <c r="G14" s="277">
        <v>0</v>
      </c>
      <c r="H14" s="278"/>
      <c r="I14" s="279">
        <f>C14*G14</f>
        <v>0</v>
      </c>
      <c r="J14" s="256"/>
      <c r="K14" s="338">
        <v>0</v>
      </c>
      <c r="L14" s="278"/>
      <c r="M14" s="279">
        <f>C14*K14</f>
        <v>0</v>
      </c>
      <c r="N14" s="280"/>
      <c r="O14" s="280"/>
      <c r="P14" s="280"/>
      <c r="Q14" s="280"/>
      <c r="R14" s="280"/>
      <c r="S14" s="280"/>
      <c r="T14" s="280"/>
      <c r="U14" s="280"/>
      <c r="V14" s="280"/>
      <c r="W14" s="280"/>
      <c r="X14" s="280"/>
      <c r="Y14" s="280"/>
      <c r="Z14" s="280"/>
      <c r="AA14" s="280"/>
      <c r="AB14" s="280"/>
      <c r="AC14" s="280"/>
      <c r="AD14" s="280"/>
      <c r="AE14" s="280"/>
      <c r="AF14" s="280"/>
      <c r="AG14" s="280"/>
    </row>
    <row r="15" spans="1:33" s="260" customFormat="1" ht="1.5" customHeight="1" x14ac:dyDescent="0.2">
      <c r="A15" s="557"/>
      <c r="B15" s="249"/>
      <c r="C15" s="250"/>
      <c r="D15" s="554"/>
      <c r="E15" s="268"/>
      <c r="F15" s="269"/>
      <c r="G15" s="257"/>
      <c r="H15" s="257"/>
      <c r="I15" s="282"/>
      <c r="J15" s="256"/>
      <c r="K15" s="337"/>
      <c r="L15" s="257"/>
      <c r="M15" s="282"/>
      <c r="N15" s="259"/>
      <c r="O15" s="259"/>
      <c r="P15" s="259"/>
      <c r="Q15" s="259"/>
      <c r="R15" s="259"/>
      <c r="S15" s="259"/>
      <c r="T15" s="259"/>
      <c r="U15" s="259"/>
      <c r="V15" s="259"/>
      <c r="W15" s="259"/>
      <c r="X15" s="259"/>
      <c r="Y15" s="259"/>
      <c r="Z15" s="259"/>
      <c r="AA15" s="259"/>
      <c r="AB15" s="259"/>
      <c r="AC15" s="259"/>
      <c r="AD15" s="259"/>
      <c r="AE15" s="259"/>
      <c r="AF15" s="259"/>
      <c r="AG15" s="259"/>
    </row>
    <row r="16" spans="1:33" s="281" customFormat="1" x14ac:dyDescent="0.2">
      <c r="A16" s="555" t="s">
        <v>269</v>
      </c>
      <c r="B16" s="272"/>
      <c r="C16" s="273">
        <v>1</v>
      </c>
      <c r="D16" s="556"/>
      <c r="E16" s="275"/>
      <c r="F16" s="276"/>
      <c r="G16" s="277">
        <v>0</v>
      </c>
      <c r="H16" s="278"/>
      <c r="I16" s="279">
        <f>C16*G16</f>
        <v>0</v>
      </c>
      <c r="J16" s="256"/>
      <c r="K16" s="338">
        <v>0</v>
      </c>
      <c r="L16" s="278"/>
      <c r="M16" s="279">
        <f>C16*K16</f>
        <v>0</v>
      </c>
      <c r="N16" s="280"/>
      <c r="O16" s="280"/>
      <c r="P16" s="280"/>
      <c r="Q16" s="280"/>
      <c r="R16" s="280"/>
      <c r="S16" s="280"/>
      <c r="T16" s="280"/>
      <c r="U16" s="280"/>
      <c r="V16" s="280"/>
      <c r="W16" s="280"/>
      <c r="X16" s="280"/>
      <c r="Y16" s="280"/>
      <c r="Z16" s="280"/>
      <c r="AA16" s="280"/>
      <c r="AB16" s="280"/>
      <c r="AC16" s="280"/>
      <c r="AD16" s="280"/>
      <c r="AE16" s="280"/>
      <c r="AF16" s="280"/>
      <c r="AG16" s="280"/>
    </row>
    <row r="17" spans="1:33" s="260" customFormat="1" ht="1.5" customHeight="1" x14ac:dyDescent="0.2">
      <c r="A17" s="557"/>
      <c r="B17" s="249"/>
      <c r="C17" s="250"/>
      <c r="D17" s="554"/>
      <c r="E17" s="268"/>
      <c r="F17" s="269"/>
      <c r="G17" s="257"/>
      <c r="H17" s="257"/>
      <c r="I17" s="282"/>
      <c r="J17" s="256"/>
      <c r="K17" s="337"/>
      <c r="L17" s="257"/>
      <c r="M17" s="279"/>
      <c r="N17" s="259"/>
      <c r="O17" s="259"/>
      <c r="P17" s="259"/>
      <c r="Q17" s="259"/>
      <c r="R17" s="259"/>
      <c r="S17" s="259"/>
      <c r="T17" s="259"/>
      <c r="U17" s="259"/>
      <c r="V17" s="259"/>
      <c r="W17" s="259"/>
      <c r="X17" s="259"/>
      <c r="Y17" s="259"/>
      <c r="Z17" s="259"/>
      <c r="AA17" s="259"/>
      <c r="AB17" s="259"/>
      <c r="AC17" s="259"/>
      <c r="AD17" s="259"/>
      <c r="AE17" s="259"/>
      <c r="AF17" s="259"/>
      <c r="AG17" s="259"/>
    </row>
    <row r="18" spans="1:33" s="281" customFormat="1" x14ac:dyDescent="0.2">
      <c r="A18" s="555" t="s">
        <v>270</v>
      </c>
      <c r="B18" s="272"/>
      <c r="C18" s="273">
        <v>1</v>
      </c>
      <c r="D18" s="556"/>
      <c r="E18" s="275"/>
      <c r="F18" s="276"/>
      <c r="G18" s="277">
        <v>0</v>
      </c>
      <c r="H18" s="278"/>
      <c r="I18" s="279">
        <f>C18*G18</f>
        <v>0</v>
      </c>
      <c r="J18" s="256"/>
      <c r="K18" s="338">
        <v>0</v>
      </c>
      <c r="L18" s="278"/>
      <c r="M18" s="279">
        <f>C18*K18</f>
        <v>0</v>
      </c>
      <c r="N18" s="280"/>
      <c r="O18" s="280"/>
      <c r="P18" s="280"/>
      <c r="Q18" s="280"/>
      <c r="R18" s="280"/>
      <c r="S18" s="280"/>
      <c r="T18" s="280"/>
      <c r="U18" s="280"/>
      <c r="V18" s="280"/>
      <c r="W18" s="280"/>
      <c r="X18" s="280"/>
      <c r="Y18" s="280"/>
      <c r="Z18" s="280"/>
      <c r="AA18" s="280"/>
      <c r="AB18" s="280"/>
      <c r="AC18" s="280"/>
      <c r="AD18" s="280"/>
      <c r="AE18" s="280"/>
      <c r="AF18" s="280"/>
      <c r="AG18" s="280"/>
    </row>
    <row r="19" spans="1:33" s="260" customFormat="1" ht="1.5" customHeight="1" x14ac:dyDescent="0.2">
      <c r="A19" s="557"/>
      <c r="B19" s="249"/>
      <c r="C19" s="250"/>
      <c r="D19" s="554"/>
      <c r="E19" s="268"/>
      <c r="F19" s="269"/>
      <c r="G19" s="257"/>
      <c r="H19" s="257"/>
      <c r="I19" s="282"/>
      <c r="J19" s="256"/>
      <c r="K19" s="337"/>
      <c r="L19" s="257"/>
      <c r="M19" s="279"/>
      <c r="N19" s="259"/>
      <c r="O19" s="259"/>
      <c r="P19" s="259"/>
      <c r="Q19" s="259"/>
      <c r="R19" s="259"/>
      <c r="S19" s="259"/>
      <c r="T19" s="259"/>
      <c r="U19" s="259"/>
      <c r="V19" s="259"/>
      <c r="W19" s="259"/>
      <c r="X19" s="259"/>
      <c r="Y19" s="259"/>
      <c r="Z19" s="259"/>
      <c r="AA19" s="259"/>
      <c r="AB19" s="259"/>
      <c r="AC19" s="259"/>
      <c r="AD19" s="259"/>
      <c r="AE19" s="259"/>
      <c r="AF19" s="259"/>
      <c r="AG19" s="259"/>
    </row>
    <row r="20" spans="1:33" s="281" customFormat="1" x14ac:dyDescent="0.2">
      <c r="A20" s="555" t="s">
        <v>271</v>
      </c>
      <c r="B20" s="272"/>
      <c r="C20" s="273">
        <v>1</v>
      </c>
      <c r="D20" s="556"/>
      <c r="E20" s="275"/>
      <c r="F20" s="276"/>
      <c r="G20" s="277">
        <v>0</v>
      </c>
      <c r="H20" s="278"/>
      <c r="I20" s="279">
        <f>C20*G20</f>
        <v>0</v>
      </c>
      <c r="J20" s="256"/>
      <c r="K20" s="338">
        <v>0</v>
      </c>
      <c r="L20" s="278"/>
      <c r="M20" s="279">
        <f>C20*K20</f>
        <v>0</v>
      </c>
      <c r="N20" s="280"/>
      <c r="O20" s="280"/>
      <c r="P20" s="280"/>
      <c r="Q20" s="280"/>
      <c r="R20" s="280"/>
      <c r="S20" s="280"/>
      <c r="T20" s="280"/>
      <c r="U20" s="280"/>
      <c r="V20" s="280"/>
      <c r="W20" s="280"/>
      <c r="X20" s="280"/>
      <c r="Y20" s="280"/>
      <c r="Z20" s="280"/>
      <c r="AA20" s="280"/>
      <c r="AB20" s="280"/>
      <c r="AC20" s="280"/>
      <c r="AD20" s="280"/>
      <c r="AE20" s="280"/>
      <c r="AF20" s="280"/>
      <c r="AG20" s="280"/>
    </row>
    <row r="21" spans="1:33" s="260" customFormat="1" ht="1.5" customHeight="1" x14ac:dyDescent="0.2">
      <c r="A21" s="557"/>
      <c r="B21" s="249"/>
      <c r="C21" s="250"/>
      <c r="D21" s="558"/>
      <c r="E21" s="268"/>
      <c r="F21" s="269"/>
      <c r="G21" s="257"/>
      <c r="H21" s="258"/>
      <c r="I21" s="282"/>
      <c r="J21" s="256"/>
      <c r="K21" s="337"/>
      <c r="L21" s="258"/>
      <c r="M21" s="282"/>
      <c r="N21" s="259"/>
      <c r="O21" s="259"/>
      <c r="P21" s="259"/>
      <c r="Q21" s="259"/>
      <c r="R21" s="259"/>
      <c r="S21" s="259"/>
      <c r="T21" s="259"/>
      <c r="U21" s="259"/>
      <c r="V21" s="259"/>
      <c r="W21" s="259"/>
      <c r="X21" s="259"/>
      <c r="Y21" s="259"/>
      <c r="Z21" s="259"/>
      <c r="AA21" s="259"/>
      <c r="AB21" s="259"/>
      <c r="AC21" s="259"/>
      <c r="AD21" s="259"/>
      <c r="AE21" s="259"/>
      <c r="AF21" s="259"/>
      <c r="AG21" s="259"/>
    </row>
    <row r="22" spans="1:33" s="281" customFormat="1" x14ac:dyDescent="0.2">
      <c r="A22" s="555"/>
      <c r="B22" s="272"/>
      <c r="C22" s="273"/>
      <c r="D22" s="556"/>
      <c r="E22" s="275"/>
      <c r="F22" s="276"/>
      <c r="G22" s="277">
        <v>0</v>
      </c>
      <c r="H22" s="278"/>
      <c r="I22" s="279">
        <f>C22*G22</f>
        <v>0</v>
      </c>
      <c r="J22" s="256"/>
      <c r="K22" s="338">
        <v>0</v>
      </c>
      <c r="L22" s="278"/>
      <c r="M22" s="279">
        <f>C22*K22</f>
        <v>0</v>
      </c>
      <c r="N22" s="280"/>
      <c r="O22" s="280"/>
      <c r="P22" s="280"/>
      <c r="Q22" s="280"/>
      <c r="R22" s="280"/>
      <c r="S22" s="280"/>
      <c r="T22" s="280"/>
      <c r="U22" s="280"/>
      <c r="V22" s="280"/>
      <c r="W22" s="280"/>
      <c r="X22" s="280"/>
      <c r="Y22" s="280"/>
      <c r="Z22" s="280"/>
      <c r="AA22" s="280"/>
      <c r="AB22" s="280"/>
      <c r="AC22" s="280"/>
      <c r="AD22" s="280"/>
      <c r="AE22" s="280"/>
      <c r="AF22" s="280"/>
      <c r="AG22" s="280"/>
    </row>
    <row r="23" spans="1:33" s="260" customFormat="1" ht="1.5" customHeight="1" x14ac:dyDescent="0.2">
      <c r="A23" s="557"/>
      <c r="B23" s="248"/>
      <c r="C23" s="283"/>
      <c r="D23" s="556"/>
      <c r="E23" s="284"/>
      <c r="F23" s="285"/>
      <c r="G23" s="286"/>
      <c r="H23" s="287"/>
      <c r="I23" s="279"/>
      <c r="J23" s="256"/>
      <c r="K23" s="339"/>
      <c r="L23" s="287"/>
      <c r="M23" s="279"/>
      <c r="N23" s="259"/>
      <c r="O23" s="259"/>
      <c r="P23" s="259"/>
      <c r="Q23" s="259"/>
      <c r="R23" s="259"/>
      <c r="S23" s="259"/>
      <c r="T23" s="259"/>
      <c r="U23" s="259"/>
      <c r="V23" s="259"/>
      <c r="W23" s="259"/>
      <c r="X23" s="259"/>
      <c r="Y23" s="259"/>
      <c r="Z23" s="259"/>
      <c r="AA23" s="259"/>
      <c r="AB23" s="259"/>
      <c r="AC23" s="259"/>
      <c r="AD23" s="259"/>
      <c r="AE23" s="259"/>
      <c r="AF23" s="259"/>
      <c r="AG23" s="259"/>
    </row>
    <row r="24" spans="1:33" s="281" customFormat="1" x14ac:dyDescent="0.2">
      <c r="A24" s="555"/>
      <c r="B24" s="272"/>
      <c r="C24" s="273"/>
      <c r="D24" s="556"/>
      <c r="E24" s="275"/>
      <c r="F24" s="276"/>
      <c r="G24" s="277">
        <v>0</v>
      </c>
      <c r="H24" s="278"/>
      <c r="I24" s="279">
        <f>C24*G24</f>
        <v>0</v>
      </c>
      <c r="J24" s="256"/>
      <c r="K24" s="338">
        <v>0</v>
      </c>
      <c r="L24" s="278"/>
      <c r="M24" s="279">
        <f>C24*K24</f>
        <v>0</v>
      </c>
      <c r="N24" s="280"/>
      <c r="O24" s="280"/>
      <c r="P24" s="280"/>
      <c r="Q24" s="280"/>
      <c r="R24" s="280"/>
      <c r="S24" s="280"/>
      <c r="T24" s="280"/>
      <c r="U24" s="280"/>
      <c r="V24" s="280"/>
      <c r="W24" s="280"/>
      <c r="X24" s="280"/>
      <c r="Y24" s="280"/>
      <c r="Z24" s="280"/>
      <c r="AA24" s="280"/>
      <c r="AB24" s="280"/>
      <c r="AC24" s="280"/>
      <c r="AD24" s="280"/>
      <c r="AE24" s="280"/>
      <c r="AF24" s="280"/>
      <c r="AG24" s="280"/>
    </row>
    <row r="25" spans="1:33" s="260" customFormat="1" ht="1.5" customHeight="1" x14ac:dyDescent="0.2">
      <c r="A25" s="557"/>
      <c r="B25" s="249"/>
      <c r="C25" s="250"/>
      <c r="D25" s="554"/>
      <c r="E25" s="268"/>
      <c r="F25" s="269"/>
      <c r="G25" s="257"/>
      <c r="H25" s="257"/>
      <c r="I25" s="282"/>
      <c r="J25" s="256"/>
      <c r="K25" s="337"/>
      <c r="L25" s="257"/>
      <c r="M25" s="282"/>
      <c r="N25" s="259"/>
      <c r="O25" s="259"/>
      <c r="P25" s="259"/>
      <c r="Q25" s="259"/>
      <c r="R25" s="259"/>
      <c r="S25" s="259"/>
      <c r="T25" s="259"/>
      <c r="U25" s="259"/>
      <c r="V25" s="259"/>
      <c r="W25" s="259"/>
      <c r="X25" s="259"/>
      <c r="Y25" s="259"/>
      <c r="Z25" s="259"/>
      <c r="AA25" s="259"/>
      <c r="AB25" s="259"/>
      <c r="AC25" s="259"/>
      <c r="AD25" s="259"/>
      <c r="AE25" s="259"/>
      <c r="AF25" s="259"/>
      <c r="AG25" s="259"/>
    </row>
    <row r="26" spans="1:33" s="281" customFormat="1" x14ac:dyDescent="0.2">
      <c r="A26" s="555"/>
      <c r="B26" s="272"/>
      <c r="C26" s="273"/>
      <c r="D26" s="556"/>
      <c r="E26" s="275"/>
      <c r="F26" s="276"/>
      <c r="G26" s="277">
        <v>0</v>
      </c>
      <c r="H26" s="278"/>
      <c r="I26" s="279">
        <f>C26*G26</f>
        <v>0</v>
      </c>
      <c r="J26" s="256"/>
      <c r="K26" s="338">
        <v>0</v>
      </c>
      <c r="L26" s="278"/>
      <c r="M26" s="279">
        <f>C26*K26</f>
        <v>0</v>
      </c>
      <c r="N26" s="280"/>
      <c r="O26" s="280"/>
      <c r="P26" s="280"/>
      <c r="Q26" s="280"/>
      <c r="R26" s="280"/>
      <c r="S26" s="280"/>
      <c r="T26" s="280"/>
      <c r="U26" s="280"/>
      <c r="V26" s="280"/>
      <c r="W26" s="280"/>
      <c r="X26" s="280"/>
      <c r="Y26" s="280"/>
      <c r="Z26" s="280"/>
      <c r="AA26" s="280"/>
      <c r="AB26" s="280"/>
      <c r="AC26" s="280"/>
      <c r="AD26" s="280"/>
      <c r="AE26" s="280"/>
      <c r="AF26" s="280"/>
      <c r="AG26" s="280"/>
    </row>
    <row r="27" spans="1:33" s="260" customFormat="1" ht="1.5" customHeight="1" x14ac:dyDescent="0.2">
      <c r="A27" s="557"/>
      <c r="B27" s="249"/>
      <c r="C27" s="250"/>
      <c r="D27" s="554"/>
      <c r="E27" s="268"/>
      <c r="F27" s="269"/>
      <c r="G27" s="257"/>
      <c r="H27" s="257"/>
      <c r="I27" s="282"/>
      <c r="J27" s="256"/>
      <c r="K27" s="337"/>
      <c r="L27" s="257"/>
      <c r="M27" s="279"/>
      <c r="N27" s="259"/>
      <c r="O27" s="259"/>
      <c r="P27" s="259"/>
      <c r="Q27" s="259"/>
      <c r="R27" s="259"/>
      <c r="S27" s="259"/>
      <c r="T27" s="259"/>
      <c r="U27" s="259"/>
      <c r="V27" s="259"/>
      <c r="W27" s="259"/>
      <c r="X27" s="259"/>
      <c r="Y27" s="259"/>
      <c r="Z27" s="259"/>
      <c r="AA27" s="259"/>
      <c r="AB27" s="259"/>
      <c r="AC27" s="259"/>
      <c r="AD27" s="259"/>
      <c r="AE27" s="259"/>
      <c r="AF27" s="259"/>
      <c r="AG27" s="259"/>
    </row>
    <row r="28" spans="1:33" s="281" customFormat="1" x14ac:dyDescent="0.2">
      <c r="A28" s="555"/>
      <c r="B28" s="272"/>
      <c r="C28" s="273"/>
      <c r="D28" s="556"/>
      <c r="E28" s="275"/>
      <c r="F28" s="276"/>
      <c r="G28" s="277">
        <v>0</v>
      </c>
      <c r="H28" s="278"/>
      <c r="I28" s="279">
        <f>C28*G28</f>
        <v>0</v>
      </c>
      <c r="J28" s="256"/>
      <c r="K28" s="338">
        <v>0</v>
      </c>
      <c r="L28" s="278"/>
      <c r="M28" s="279">
        <f>C28*K28</f>
        <v>0</v>
      </c>
      <c r="N28" s="280"/>
      <c r="O28" s="280"/>
      <c r="P28" s="280"/>
      <c r="Q28" s="280"/>
      <c r="R28" s="280"/>
      <c r="S28" s="280"/>
      <c r="T28" s="280"/>
      <c r="U28" s="280"/>
      <c r="V28" s="280"/>
      <c r="W28" s="280"/>
      <c r="X28" s="280"/>
      <c r="Y28" s="280"/>
      <c r="Z28" s="280"/>
      <c r="AA28" s="280"/>
      <c r="AB28" s="280"/>
      <c r="AC28" s="280"/>
      <c r="AD28" s="280"/>
      <c r="AE28" s="280"/>
      <c r="AF28" s="280"/>
      <c r="AG28" s="280"/>
    </row>
    <row r="29" spans="1:33" s="260" customFormat="1" ht="1.5" customHeight="1" x14ac:dyDescent="0.2">
      <c r="A29" s="557"/>
      <c r="B29" s="249"/>
      <c r="C29" s="250"/>
      <c r="D29" s="554"/>
      <c r="E29" s="268"/>
      <c r="F29" s="269"/>
      <c r="G29" s="257"/>
      <c r="H29" s="257"/>
      <c r="I29" s="282"/>
      <c r="J29" s="256"/>
      <c r="K29" s="337"/>
      <c r="L29" s="257"/>
      <c r="M29" s="279"/>
      <c r="N29" s="259"/>
      <c r="O29" s="259"/>
      <c r="P29" s="259"/>
      <c r="Q29" s="259"/>
      <c r="R29" s="259"/>
      <c r="S29" s="259"/>
      <c r="T29" s="259"/>
      <c r="U29" s="259"/>
      <c r="V29" s="259"/>
      <c r="W29" s="259"/>
      <c r="X29" s="259"/>
      <c r="Y29" s="259"/>
      <c r="Z29" s="259"/>
      <c r="AA29" s="259"/>
      <c r="AB29" s="259"/>
      <c r="AC29" s="259"/>
      <c r="AD29" s="259"/>
      <c r="AE29" s="259"/>
      <c r="AF29" s="259"/>
      <c r="AG29" s="259"/>
    </row>
    <row r="30" spans="1:33" s="281" customFormat="1" x14ac:dyDescent="0.2">
      <c r="A30" s="555"/>
      <c r="B30" s="272"/>
      <c r="C30" s="273"/>
      <c r="D30" s="556"/>
      <c r="E30" s="275"/>
      <c r="F30" s="276"/>
      <c r="G30" s="277">
        <v>0</v>
      </c>
      <c r="H30" s="278"/>
      <c r="I30" s="279">
        <f>C30*G30</f>
        <v>0</v>
      </c>
      <c r="J30" s="256"/>
      <c r="K30" s="338">
        <v>0</v>
      </c>
      <c r="L30" s="278"/>
      <c r="M30" s="279">
        <f>C30*K30</f>
        <v>0</v>
      </c>
      <c r="N30" s="280"/>
      <c r="O30" s="280"/>
      <c r="P30" s="280"/>
      <c r="Q30" s="280"/>
      <c r="R30" s="280"/>
      <c r="S30" s="280"/>
      <c r="T30" s="280"/>
      <c r="U30" s="280"/>
      <c r="V30" s="280"/>
      <c r="W30" s="280"/>
      <c r="X30" s="280"/>
      <c r="Y30" s="280"/>
      <c r="Z30" s="280"/>
      <c r="AA30" s="280"/>
      <c r="AB30" s="280"/>
      <c r="AC30" s="280"/>
      <c r="AD30" s="280"/>
      <c r="AE30" s="280"/>
      <c r="AF30" s="280"/>
      <c r="AG30" s="280"/>
    </row>
    <row r="31" spans="1:33" s="260" customFormat="1" ht="1.5" customHeight="1" x14ac:dyDescent="0.2">
      <c r="A31" s="557"/>
      <c r="B31" s="249"/>
      <c r="C31" s="250"/>
      <c r="D31" s="558"/>
      <c r="E31" s="268"/>
      <c r="F31" s="269"/>
      <c r="G31" s="257"/>
      <c r="H31" s="258"/>
      <c r="I31" s="282"/>
      <c r="J31" s="256"/>
      <c r="K31" s="337"/>
      <c r="L31" s="258"/>
      <c r="M31" s="282"/>
      <c r="N31" s="259"/>
      <c r="O31" s="259"/>
      <c r="P31" s="259"/>
      <c r="Q31" s="259"/>
      <c r="R31" s="259"/>
      <c r="S31" s="259"/>
      <c r="T31" s="259"/>
      <c r="U31" s="259"/>
      <c r="V31" s="259"/>
      <c r="W31" s="259"/>
      <c r="X31" s="259"/>
      <c r="Y31" s="259"/>
      <c r="Z31" s="259"/>
      <c r="AA31" s="259"/>
      <c r="AB31" s="259"/>
      <c r="AC31" s="259"/>
      <c r="AD31" s="259"/>
      <c r="AE31" s="259"/>
      <c r="AF31" s="259"/>
      <c r="AG31" s="259"/>
    </row>
    <row r="32" spans="1:33" s="281" customFormat="1" x14ac:dyDescent="0.2">
      <c r="A32" s="555"/>
      <c r="B32" s="272"/>
      <c r="C32" s="273"/>
      <c r="D32" s="556"/>
      <c r="E32" s="275"/>
      <c r="F32" s="276"/>
      <c r="G32" s="277">
        <v>0</v>
      </c>
      <c r="H32" s="278"/>
      <c r="I32" s="279">
        <f>C32*G32</f>
        <v>0</v>
      </c>
      <c r="J32" s="256"/>
      <c r="K32" s="338">
        <v>0</v>
      </c>
      <c r="L32" s="278"/>
      <c r="M32" s="279">
        <f>C32*K32</f>
        <v>0</v>
      </c>
      <c r="N32" s="280"/>
      <c r="O32" s="280"/>
      <c r="P32" s="280"/>
      <c r="Q32" s="280"/>
      <c r="R32" s="280"/>
      <c r="S32" s="280"/>
      <c r="T32" s="280"/>
      <c r="U32" s="280"/>
      <c r="V32" s="280"/>
      <c r="W32" s="280"/>
      <c r="X32" s="280"/>
      <c r="Y32" s="280"/>
      <c r="Z32" s="280"/>
      <c r="AA32" s="280"/>
      <c r="AB32" s="280"/>
      <c r="AC32" s="280"/>
      <c r="AD32" s="280"/>
      <c r="AE32" s="280"/>
      <c r="AF32" s="280"/>
      <c r="AG32" s="280"/>
    </row>
    <row r="33" spans="1:33" s="260" customFormat="1" ht="1.5" customHeight="1" x14ac:dyDescent="0.2">
      <c r="A33" s="557"/>
      <c r="B33" s="249"/>
      <c r="C33" s="250"/>
      <c r="D33" s="554"/>
      <c r="E33" s="268"/>
      <c r="F33" s="269"/>
      <c r="G33" s="257"/>
      <c r="H33" s="257"/>
      <c r="I33" s="282"/>
      <c r="J33" s="256"/>
      <c r="K33" s="337"/>
      <c r="L33" s="257"/>
      <c r="M33" s="279"/>
      <c r="N33" s="259"/>
      <c r="O33" s="259"/>
      <c r="P33" s="259"/>
      <c r="Q33" s="259"/>
      <c r="R33" s="259"/>
      <c r="S33" s="259"/>
      <c r="T33" s="259"/>
      <c r="U33" s="259"/>
      <c r="V33" s="259"/>
      <c r="W33" s="259"/>
      <c r="X33" s="259"/>
      <c r="Y33" s="259"/>
      <c r="Z33" s="259"/>
      <c r="AA33" s="259"/>
      <c r="AB33" s="259"/>
      <c r="AC33" s="259"/>
      <c r="AD33" s="259"/>
      <c r="AE33" s="259"/>
      <c r="AF33" s="259"/>
      <c r="AG33" s="259"/>
    </row>
    <row r="34" spans="1:33" s="281" customFormat="1" x14ac:dyDescent="0.2">
      <c r="A34" s="555"/>
      <c r="B34" s="272"/>
      <c r="C34" s="273"/>
      <c r="D34" s="556"/>
      <c r="E34" s="275"/>
      <c r="F34" s="276"/>
      <c r="G34" s="277">
        <v>0</v>
      </c>
      <c r="H34" s="278"/>
      <c r="I34" s="279">
        <f>C34*G34</f>
        <v>0</v>
      </c>
      <c r="J34" s="256"/>
      <c r="K34" s="338">
        <v>0</v>
      </c>
      <c r="L34" s="278"/>
      <c r="M34" s="279">
        <f>C34*K34</f>
        <v>0</v>
      </c>
      <c r="N34" s="280"/>
      <c r="O34" s="280"/>
      <c r="P34" s="280"/>
      <c r="Q34" s="280"/>
      <c r="R34" s="280"/>
      <c r="S34" s="280"/>
      <c r="T34" s="280"/>
      <c r="U34" s="280"/>
      <c r="V34" s="280"/>
      <c r="W34" s="280"/>
      <c r="X34" s="280"/>
      <c r="Y34" s="280"/>
      <c r="Z34" s="280"/>
      <c r="AA34" s="280"/>
      <c r="AB34" s="280"/>
      <c r="AC34" s="280"/>
      <c r="AD34" s="280"/>
      <c r="AE34" s="280"/>
      <c r="AF34" s="280"/>
      <c r="AG34" s="280"/>
    </row>
    <row r="35" spans="1:33" s="260" customFormat="1" ht="1.5" customHeight="1" x14ac:dyDescent="0.2">
      <c r="A35" s="557"/>
      <c r="B35" s="249"/>
      <c r="C35" s="250"/>
      <c r="D35" s="554"/>
      <c r="E35" s="268"/>
      <c r="F35" s="269"/>
      <c r="G35" s="257"/>
      <c r="H35" s="257"/>
      <c r="I35" s="282"/>
      <c r="J35" s="256"/>
      <c r="K35" s="337"/>
      <c r="L35" s="257"/>
      <c r="M35" s="282"/>
      <c r="N35" s="259"/>
      <c r="O35" s="259"/>
      <c r="P35" s="259"/>
      <c r="Q35" s="259"/>
      <c r="R35" s="259"/>
      <c r="S35" s="259"/>
      <c r="T35" s="259"/>
      <c r="U35" s="259"/>
      <c r="V35" s="259"/>
      <c r="W35" s="259"/>
      <c r="X35" s="259"/>
      <c r="Y35" s="259"/>
      <c r="Z35" s="259"/>
      <c r="AA35" s="259"/>
      <c r="AB35" s="259"/>
      <c r="AC35" s="259"/>
      <c r="AD35" s="259"/>
      <c r="AE35" s="259"/>
      <c r="AF35" s="259"/>
      <c r="AG35" s="259"/>
    </row>
    <row r="36" spans="1:33" s="281" customFormat="1" x14ac:dyDescent="0.2">
      <c r="A36" s="555"/>
      <c r="B36" s="272"/>
      <c r="C36" s="273"/>
      <c r="D36" s="556"/>
      <c r="E36" s="275"/>
      <c r="F36" s="276"/>
      <c r="G36" s="277">
        <v>0</v>
      </c>
      <c r="H36" s="278"/>
      <c r="I36" s="279">
        <f>C36*G36</f>
        <v>0</v>
      </c>
      <c r="J36" s="256"/>
      <c r="K36" s="338">
        <v>0</v>
      </c>
      <c r="L36" s="278"/>
      <c r="M36" s="279">
        <f>C36*K36</f>
        <v>0</v>
      </c>
      <c r="N36" s="280"/>
      <c r="O36" s="280"/>
      <c r="P36" s="280"/>
      <c r="Q36" s="280"/>
      <c r="R36" s="280"/>
      <c r="S36" s="280"/>
      <c r="T36" s="280"/>
      <c r="U36" s="280"/>
      <c r="V36" s="280"/>
      <c r="W36" s="280"/>
      <c r="X36" s="280"/>
      <c r="Y36" s="280"/>
      <c r="Z36" s="280"/>
      <c r="AA36" s="280"/>
      <c r="AB36" s="280"/>
      <c r="AC36" s="280"/>
      <c r="AD36" s="280"/>
      <c r="AE36" s="280"/>
      <c r="AF36" s="280"/>
      <c r="AG36" s="280"/>
    </row>
    <row r="37" spans="1:33" s="260" customFormat="1" ht="1.5" customHeight="1" x14ac:dyDescent="0.2">
      <c r="A37" s="557"/>
      <c r="B37" s="249"/>
      <c r="C37" s="250"/>
      <c r="D37" s="554"/>
      <c r="E37" s="268"/>
      <c r="F37" s="269"/>
      <c r="G37" s="257"/>
      <c r="H37" s="257"/>
      <c r="I37" s="282"/>
      <c r="J37" s="256"/>
      <c r="K37" s="337"/>
      <c r="L37" s="257"/>
      <c r="M37" s="279"/>
      <c r="N37" s="259"/>
      <c r="O37" s="259"/>
      <c r="P37" s="259"/>
      <c r="Q37" s="259"/>
      <c r="R37" s="259"/>
      <c r="S37" s="259"/>
      <c r="T37" s="259"/>
      <c r="U37" s="259"/>
      <c r="V37" s="259"/>
      <c r="W37" s="259"/>
      <c r="X37" s="259"/>
      <c r="Y37" s="259"/>
      <c r="Z37" s="259"/>
      <c r="AA37" s="259"/>
      <c r="AB37" s="259"/>
      <c r="AC37" s="259"/>
      <c r="AD37" s="259"/>
      <c r="AE37" s="259"/>
      <c r="AF37" s="259"/>
      <c r="AG37" s="259"/>
    </row>
    <row r="38" spans="1:33" s="281" customFormat="1" x14ac:dyDescent="0.2">
      <c r="A38" s="555"/>
      <c r="B38" s="272"/>
      <c r="C38" s="273"/>
      <c r="D38" s="556"/>
      <c r="E38" s="275"/>
      <c r="F38" s="276"/>
      <c r="G38" s="277">
        <v>0</v>
      </c>
      <c r="H38" s="278"/>
      <c r="I38" s="279">
        <f>C38*G38</f>
        <v>0</v>
      </c>
      <c r="J38" s="256"/>
      <c r="K38" s="338">
        <v>0</v>
      </c>
      <c r="L38" s="278"/>
      <c r="M38" s="279">
        <f>C38*K38</f>
        <v>0</v>
      </c>
      <c r="N38" s="280"/>
      <c r="O38" s="280"/>
      <c r="P38" s="280"/>
      <c r="Q38" s="280"/>
      <c r="R38" s="280"/>
      <c r="S38" s="280"/>
      <c r="T38" s="280"/>
      <c r="U38" s="280"/>
      <c r="V38" s="280"/>
      <c r="W38" s="280"/>
      <c r="X38" s="280"/>
      <c r="Y38" s="280"/>
      <c r="Z38" s="280"/>
      <c r="AA38" s="280"/>
      <c r="AB38" s="280"/>
      <c r="AC38" s="280"/>
      <c r="AD38" s="280"/>
      <c r="AE38" s="280"/>
      <c r="AF38" s="280"/>
      <c r="AG38" s="280"/>
    </row>
    <row r="39" spans="1:33" s="260" customFormat="1" ht="1.5" customHeight="1" x14ac:dyDescent="0.2">
      <c r="A39" s="557"/>
      <c r="B39" s="249"/>
      <c r="C39" s="250"/>
      <c r="D39" s="554"/>
      <c r="E39" s="268"/>
      <c r="F39" s="269"/>
      <c r="G39" s="257"/>
      <c r="H39" s="257"/>
      <c r="I39" s="282"/>
      <c r="J39" s="256"/>
      <c r="K39" s="337"/>
      <c r="L39" s="257"/>
      <c r="M39" s="279"/>
      <c r="N39" s="259"/>
      <c r="O39" s="259"/>
      <c r="P39" s="259"/>
      <c r="Q39" s="259"/>
      <c r="R39" s="259"/>
      <c r="S39" s="259"/>
      <c r="T39" s="259"/>
      <c r="U39" s="259"/>
      <c r="V39" s="259"/>
      <c r="W39" s="259"/>
      <c r="X39" s="259"/>
      <c r="Y39" s="259"/>
      <c r="Z39" s="259"/>
      <c r="AA39" s="259"/>
      <c r="AB39" s="259"/>
      <c r="AC39" s="259"/>
      <c r="AD39" s="259"/>
      <c r="AE39" s="259"/>
      <c r="AF39" s="259"/>
      <c r="AG39" s="259"/>
    </row>
    <row r="40" spans="1:33" s="281" customFormat="1" x14ac:dyDescent="0.2">
      <c r="A40" s="555"/>
      <c r="B40" s="272"/>
      <c r="C40" s="273"/>
      <c r="D40" s="556"/>
      <c r="E40" s="275"/>
      <c r="F40" s="276"/>
      <c r="G40" s="277">
        <v>0</v>
      </c>
      <c r="H40" s="278"/>
      <c r="I40" s="279">
        <f>C40*G40</f>
        <v>0</v>
      </c>
      <c r="J40" s="256"/>
      <c r="K40" s="338">
        <v>0</v>
      </c>
      <c r="L40" s="278"/>
      <c r="M40" s="279">
        <f>C40*K40</f>
        <v>0</v>
      </c>
      <c r="N40" s="280"/>
      <c r="O40" s="280"/>
      <c r="P40" s="280"/>
      <c r="Q40" s="280"/>
      <c r="R40" s="280"/>
      <c r="S40" s="280"/>
      <c r="T40" s="280"/>
      <c r="U40" s="280"/>
      <c r="V40" s="280"/>
      <c r="W40" s="280"/>
      <c r="X40" s="280"/>
      <c r="Y40" s="280"/>
      <c r="Z40" s="280"/>
      <c r="AA40" s="280"/>
      <c r="AB40" s="280"/>
      <c r="AC40" s="280"/>
      <c r="AD40" s="280"/>
      <c r="AE40" s="280"/>
      <c r="AF40" s="280"/>
      <c r="AG40" s="280"/>
    </row>
    <row r="41" spans="1:33" s="260" customFormat="1" ht="1.5" customHeight="1" x14ac:dyDescent="0.2">
      <c r="A41" s="557"/>
      <c r="B41" s="249"/>
      <c r="C41" s="250"/>
      <c r="D41" s="558"/>
      <c r="E41" s="268"/>
      <c r="F41" s="269"/>
      <c r="G41" s="257"/>
      <c r="H41" s="258"/>
      <c r="I41" s="282"/>
      <c r="J41" s="256"/>
      <c r="K41" s="337"/>
      <c r="L41" s="258"/>
      <c r="M41" s="282"/>
      <c r="N41" s="259"/>
      <c r="O41" s="259"/>
      <c r="P41" s="259"/>
      <c r="Q41" s="259"/>
      <c r="R41" s="259"/>
      <c r="S41" s="259"/>
      <c r="T41" s="259"/>
      <c r="U41" s="259"/>
      <c r="V41" s="259"/>
      <c r="W41" s="259"/>
      <c r="X41" s="259"/>
      <c r="Y41" s="259"/>
      <c r="Z41" s="259"/>
      <c r="AA41" s="259"/>
      <c r="AB41" s="259"/>
      <c r="AC41" s="259"/>
      <c r="AD41" s="259"/>
      <c r="AE41" s="259"/>
      <c r="AF41" s="259"/>
      <c r="AG41" s="259"/>
    </row>
    <row r="42" spans="1:33" s="281" customFormat="1" x14ac:dyDescent="0.2">
      <c r="A42" s="555"/>
      <c r="B42" s="272"/>
      <c r="C42" s="273"/>
      <c r="D42" s="556"/>
      <c r="E42" s="275"/>
      <c r="F42" s="276"/>
      <c r="G42" s="277">
        <v>0</v>
      </c>
      <c r="H42" s="278"/>
      <c r="I42" s="279">
        <f>C42*G42</f>
        <v>0</v>
      </c>
      <c r="J42" s="256"/>
      <c r="K42" s="338">
        <v>0</v>
      </c>
      <c r="L42" s="278"/>
      <c r="M42" s="279">
        <f>C42*K42</f>
        <v>0</v>
      </c>
      <c r="N42" s="280"/>
      <c r="O42" s="280"/>
      <c r="P42" s="280"/>
      <c r="Q42" s="280"/>
      <c r="R42" s="280"/>
      <c r="S42" s="280"/>
      <c r="T42" s="280"/>
      <c r="U42" s="280"/>
      <c r="V42" s="280"/>
      <c r="W42" s="280"/>
      <c r="X42" s="280"/>
      <c r="Y42" s="280"/>
      <c r="Z42" s="280"/>
      <c r="AA42" s="280"/>
      <c r="AB42" s="280"/>
      <c r="AC42" s="280"/>
      <c r="AD42" s="280"/>
      <c r="AE42" s="280"/>
      <c r="AF42" s="280"/>
      <c r="AG42" s="280"/>
    </row>
    <row r="43" spans="1:33" s="260" customFormat="1" ht="1.5" customHeight="1" x14ac:dyDescent="0.2">
      <c r="A43" s="557"/>
      <c r="B43" s="249"/>
      <c r="C43" s="250"/>
      <c r="D43" s="554"/>
      <c r="E43" s="268"/>
      <c r="F43" s="269"/>
      <c r="G43" s="257"/>
      <c r="H43" s="257"/>
      <c r="I43" s="282"/>
      <c r="J43" s="256"/>
      <c r="K43" s="337"/>
      <c r="L43" s="257"/>
      <c r="M43" s="282"/>
      <c r="N43" s="259"/>
      <c r="O43" s="259"/>
      <c r="P43" s="259"/>
      <c r="Q43" s="259"/>
      <c r="R43" s="259"/>
      <c r="S43" s="259"/>
      <c r="T43" s="259"/>
      <c r="U43" s="259"/>
      <c r="V43" s="259"/>
      <c r="W43" s="259"/>
      <c r="X43" s="259"/>
      <c r="Y43" s="259"/>
      <c r="Z43" s="259"/>
      <c r="AA43" s="259"/>
      <c r="AB43" s="259"/>
      <c r="AC43" s="259"/>
      <c r="AD43" s="259"/>
      <c r="AE43" s="259"/>
      <c r="AF43" s="259"/>
      <c r="AG43" s="259"/>
    </row>
    <row r="44" spans="1:33" s="281" customFormat="1" x14ac:dyDescent="0.2">
      <c r="A44" s="555"/>
      <c r="B44" s="272"/>
      <c r="C44" s="273"/>
      <c r="D44" s="556"/>
      <c r="E44" s="275"/>
      <c r="F44" s="276"/>
      <c r="G44" s="277">
        <v>0</v>
      </c>
      <c r="H44" s="278"/>
      <c r="I44" s="279">
        <f>C44*G44</f>
        <v>0</v>
      </c>
      <c r="J44" s="256"/>
      <c r="K44" s="338">
        <v>0</v>
      </c>
      <c r="L44" s="278"/>
      <c r="M44" s="279">
        <f>C44*K44</f>
        <v>0</v>
      </c>
      <c r="N44" s="280"/>
      <c r="O44" s="280"/>
      <c r="P44" s="280"/>
      <c r="Q44" s="280"/>
      <c r="R44" s="280"/>
      <c r="S44" s="280"/>
      <c r="T44" s="280"/>
      <c r="U44" s="280"/>
      <c r="V44" s="280"/>
      <c r="W44" s="280"/>
      <c r="X44" s="280"/>
      <c r="Y44" s="280"/>
      <c r="Z44" s="280"/>
      <c r="AA44" s="280"/>
      <c r="AB44" s="280"/>
      <c r="AC44" s="280"/>
      <c r="AD44" s="280"/>
      <c r="AE44" s="280"/>
      <c r="AF44" s="280"/>
      <c r="AG44" s="280"/>
    </row>
    <row r="45" spans="1:33" s="260" customFormat="1" ht="1.5" customHeight="1" x14ac:dyDescent="0.2">
      <c r="A45" s="557"/>
      <c r="B45" s="249"/>
      <c r="C45" s="250"/>
      <c r="D45" s="554"/>
      <c r="E45" s="268"/>
      <c r="F45" s="269"/>
      <c r="G45" s="257"/>
      <c r="H45" s="257"/>
      <c r="I45" s="282"/>
      <c r="J45" s="256"/>
      <c r="K45" s="337"/>
      <c r="L45" s="257"/>
      <c r="M45" s="282"/>
      <c r="N45" s="259"/>
      <c r="O45" s="259"/>
      <c r="P45" s="259"/>
      <c r="Q45" s="259"/>
      <c r="R45" s="259"/>
      <c r="S45" s="259"/>
      <c r="T45" s="259"/>
      <c r="U45" s="259"/>
      <c r="V45" s="259"/>
      <c r="W45" s="259"/>
      <c r="X45" s="259"/>
      <c r="Y45" s="259"/>
      <c r="Z45" s="259"/>
      <c r="AA45" s="259"/>
      <c r="AB45" s="259"/>
      <c r="AC45" s="259"/>
      <c r="AD45" s="259"/>
      <c r="AE45" s="259"/>
      <c r="AF45" s="259"/>
      <c r="AG45" s="259"/>
    </row>
    <row r="46" spans="1:33" s="281" customFormat="1" x14ac:dyDescent="0.2">
      <c r="A46" s="555"/>
      <c r="B46" s="272"/>
      <c r="C46" s="273"/>
      <c r="D46" s="556"/>
      <c r="E46" s="275"/>
      <c r="F46" s="276"/>
      <c r="G46" s="277">
        <v>0</v>
      </c>
      <c r="H46" s="278"/>
      <c r="I46" s="279">
        <f>C46*G46</f>
        <v>0</v>
      </c>
      <c r="J46" s="256"/>
      <c r="K46" s="338">
        <v>0</v>
      </c>
      <c r="L46" s="278"/>
      <c r="M46" s="279">
        <f>C46*K46</f>
        <v>0</v>
      </c>
      <c r="N46" s="280"/>
      <c r="O46" s="280"/>
      <c r="P46" s="280"/>
      <c r="Q46" s="280"/>
      <c r="R46" s="280"/>
      <c r="S46" s="280"/>
      <c r="T46" s="280"/>
      <c r="U46" s="280"/>
      <c r="V46" s="280"/>
      <c r="W46" s="280"/>
      <c r="X46" s="280"/>
      <c r="Y46" s="280"/>
      <c r="Z46" s="280"/>
      <c r="AA46" s="280"/>
      <c r="AB46" s="280"/>
      <c r="AC46" s="280"/>
      <c r="AD46" s="280"/>
      <c r="AE46" s="280"/>
      <c r="AF46" s="280"/>
      <c r="AG46" s="280"/>
    </row>
    <row r="47" spans="1:33" s="260" customFormat="1" ht="1.5" customHeight="1" x14ac:dyDescent="0.2">
      <c r="A47" s="557"/>
      <c r="B47" s="249"/>
      <c r="C47" s="250"/>
      <c r="D47" s="554"/>
      <c r="E47" s="268"/>
      <c r="F47" s="269"/>
      <c r="G47" s="257"/>
      <c r="H47" s="257"/>
      <c r="I47" s="282"/>
      <c r="J47" s="256"/>
      <c r="K47" s="337"/>
      <c r="L47" s="257"/>
      <c r="M47" s="279"/>
      <c r="N47" s="259"/>
      <c r="O47" s="259"/>
      <c r="P47" s="259"/>
      <c r="Q47" s="259"/>
      <c r="R47" s="259"/>
      <c r="S47" s="259"/>
      <c r="T47" s="259"/>
      <c r="U47" s="259"/>
      <c r="V47" s="259"/>
      <c r="W47" s="259"/>
      <c r="X47" s="259"/>
      <c r="Y47" s="259"/>
      <c r="Z47" s="259"/>
      <c r="AA47" s="259"/>
      <c r="AB47" s="259"/>
      <c r="AC47" s="259"/>
      <c r="AD47" s="259"/>
      <c r="AE47" s="259"/>
      <c r="AF47" s="259"/>
      <c r="AG47" s="259"/>
    </row>
    <row r="48" spans="1:33" s="281" customFormat="1" x14ac:dyDescent="0.2">
      <c r="A48" s="555"/>
      <c r="B48" s="272"/>
      <c r="C48" s="273"/>
      <c r="D48" s="556"/>
      <c r="E48" s="275"/>
      <c r="F48" s="276"/>
      <c r="G48" s="277">
        <v>0</v>
      </c>
      <c r="H48" s="278"/>
      <c r="I48" s="279">
        <f>C48*G48</f>
        <v>0</v>
      </c>
      <c r="J48" s="256"/>
      <c r="K48" s="338">
        <v>0</v>
      </c>
      <c r="L48" s="278"/>
      <c r="M48" s="279">
        <f>C48*K48</f>
        <v>0</v>
      </c>
      <c r="N48" s="280"/>
      <c r="O48" s="280"/>
      <c r="P48" s="280"/>
      <c r="Q48" s="280"/>
      <c r="R48" s="280"/>
      <c r="S48" s="280"/>
      <c r="T48" s="280"/>
      <c r="U48" s="280"/>
      <c r="V48" s="280"/>
      <c r="W48" s="280"/>
      <c r="X48" s="280"/>
      <c r="Y48" s="280"/>
      <c r="Z48" s="280"/>
      <c r="AA48" s="280"/>
      <c r="AB48" s="280"/>
      <c r="AC48" s="280"/>
      <c r="AD48" s="280"/>
      <c r="AE48" s="280"/>
      <c r="AF48" s="280"/>
      <c r="AG48" s="280"/>
    </row>
    <row r="49" spans="1:33" s="260" customFormat="1" ht="1.5" customHeight="1" x14ac:dyDescent="0.2">
      <c r="A49" s="557"/>
      <c r="B49" s="249"/>
      <c r="C49" s="250"/>
      <c r="D49" s="554"/>
      <c r="E49" s="268"/>
      <c r="F49" s="269"/>
      <c r="G49" s="257"/>
      <c r="H49" s="257"/>
      <c r="I49" s="282"/>
      <c r="J49" s="256"/>
      <c r="K49" s="337"/>
      <c r="L49" s="257"/>
      <c r="M49" s="279"/>
      <c r="N49" s="259"/>
      <c r="O49" s="259"/>
      <c r="P49" s="259"/>
      <c r="Q49" s="259"/>
      <c r="R49" s="259"/>
      <c r="S49" s="259"/>
      <c r="T49" s="259"/>
      <c r="U49" s="259"/>
      <c r="V49" s="259"/>
      <c r="W49" s="259"/>
      <c r="X49" s="259"/>
      <c r="Y49" s="259"/>
      <c r="Z49" s="259"/>
      <c r="AA49" s="259"/>
      <c r="AB49" s="259"/>
      <c r="AC49" s="259"/>
      <c r="AD49" s="259"/>
      <c r="AE49" s="259"/>
      <c r="AF49" s="259"/>
      <c r="AG49" s="259"/>
    </row>
    <row r="50" spans="1:33" s="281" customFormat="1" x14ac:dyDescent="0.2">
      <c r="A50" s="555"/>
      <c r="B50" s="272"/>
      <c r="C50" s="273"/>
      <c r="D50" s="556"/>
      <c r="E50" s="275"/>
      <c r="F50" s="276"/>
      <c r="G50" s="277">
        <v>0</v>
      </c>
      <c r="H50" s="278"/>
      <c r="I50" s="279">
        <f>C50*G50</f>
        <v>0</v>
      </c>
      <c r="J50" s="256"/>
      <c r="K50" s="338">
        <v>0</v>
      </c>
      <c r="L50" s="278"/>
      <c r="M50" s="279">
        <f>C50*K50</f>
        <v>0</v>
      </c>
      <c r="N50" s="280"/>
      <c r="O50" s="280"/>
      <c r="P50" s="280"/>
      <c r="Q50" s="280"/>
      <c r="R50" s="280"/>
      <c r="S50" s="280"/>
      <c r="T50" s="280"/>
      <c r="U50" s="280"/>
      <c r="V50" s="280"/>
      <c r="W50" s="280"/>
      <c r="X50" s="280"/>
      <c r="Y50" s="280"/>
      <c r="Z50" s="280"/>
      <c r="AA50" s="280"/>
      <c r="AB50" s="280"/>
      <c r="AC50" s="280"/>
      <c r="AD50" s="280"/>
      <c r="AE50" s="280"/>
      <c r="AF50" s="280"/>
      <c r="AG50" s="280"/>
    </row>
    <row r="51" spans="1:33" s="260" customFormat="1" ht="1.5" customHeight="1" x14ac:dyDescent="0.2">
      <c r="A51" s="557"/>
      <c r="B51" s="249"/>
      <c r="C51" s="250"/>
      <c r="D51" s="558"/>
      <c r="E51" s="268"/>
      <c r="F51" s="269"/>
      <c r="G51" s="257"/>
      <c r="H51" s="258"/>
      <c r="I51" s="282"/>
      <c r="J51" s="256"/>
      <c r="K51" s="337"/>
      <c r="L51" s="258"/>
      <c r="M51" s="282"/>
      <c r="N51" s="259"/>
      <c r="O51" s="259"/>
      <c r="P51" s="259"/>
      <c r="Q51" s="259"/>
      <c r="R51" s="259"/>
      <c r="S51" s="259"/>
      <c r="T51" s="259"/>
      <c r="U51" s="259"/>
      <c r="V51" s="259"/>
      <c r="W51" s="259"/>
      <c r="X51" s="259"/>
      <c r="Y51" s="259"/>
      <c r="Z51" s="259"/>
      <c r="AA51" s="259"/>
      <c r="AB51" s="259"/>
      <c r="AC51" s="259"/>
      <c r="AD51" s="259"/>
      <c r="AE51" s="259"/>
      <c r="AF51" s="259"/>
      <c r="AG51" s="259"/>
    </row>
    <row r="52" spans="1:33" s="281" customFormat="1" x14ac:dyDescent="0.2">
      <c r="A52" s="555"/>
      <c r="B52" s="272"/>
      <c r="C52" s="273"/>
      <c r="D52" s="556"/>
      <c r="E52" s="275"/>
      <c r="F52" s="276"/>
      <c r="G52" s="277">
        <v>0</v>
      </c>
      <c r="H52" s="278"/>
      <c r="I52" s="279">
        <f>C52*G52</f>
        <v>0</v>
      </c>
      <c r="J52" s="256"/>
      <c r="K52" s="338">
        <v>0</v>
      </c>
      <c r="L52" s="278"/>
      <c r="M52" s="279">
        <f>C52*K52</f>
        <v>0</v>
      </c>
      <c r="N52" s="280"/>
      <c r="O52" s="280"/>
      <c r="P52" s="280"/>
      <c r="Q52" s="280"/>
      <c r="R52" s="280"/>
      <c r="S52" s="280"/>
      <c r="T52" s="280"/>
      <c r="U52" s="280"/>
      <c r="V52" s="280"/>
      <c r="W52" s="280"/>
      <c r="X52" s="280"/>
      <c r="Y52" s="280"/>
      <c r="Z52" s="280"/>
      <c r="AA52" s="280"/>
      <c r="AB52" s="280"/>
      <c r="AC52" s="280"/>
      <c r="AD52" s="280"/>
      <c r="AE52" s="280"/>
      <c r="AF52" s="280"/>
      <c r="AG52" s="280"/>
    </row>
    <row r="53" spans="1:33" s="259" customFormat="1" ht="1.5" customHeight="1" x14ac:dyDescent="0.2">
      <c r="A53" s="553"/>
      <c r="B53" s="249"/>
      <c r="C53" s="288"/>
      <c r="D53" s="558"/>
      <c r="E53" s="289"/>
      <c r="F53" s="290"/>
      <c r="G53" s="258"/>
      <c r="H53" s="258"/>
      <c r="I53" s="291"/>
      <c r="J53" s="292"/>
      <c r="K53" s="340"/>
      <c r="L53" s="258"/>
      <c r="M53" s="291"/>
    </row>
    <row r="54" spans="1:33" s="274" customFormat="1" x14ac:dyDescent="0.2">
      <c r="A54" s="559" t="s">
        <v>77</v>
      </c>
      <c r="B54" s="293"/>
      <c r="C54" s="294"/>
      <c r="D54" s="560"/>
      <c r="E54" s="296"/>
      <c r="F54" s="241"/>
      <c r="G54" s="278"/>
      <c r="H54" s="278"/>
      <c r="I54" s="279">
        <f>SUM(I14:I53)</f>
        <v>0</v>
      </c>
      <c r="J54" s="256"/>
      <c r="K54" s="341"/>
      <c r="L54" s="278"/>
      <c r="M54" s="279">
        <f>SUM(M14:M52)</f>
        <v>0</v>
      </c>
      <c r="N54" s="295"/>
      <c r="O54" s="295"/>
      <c r="P54" s="295"/>
      <c r="Q54" s="295"/>
      <c r="R54" s="295"/>
      <c r="S54" s="295"/>
      <c r="T54" s="295"/>
      <c r="U54" s="295"/>
      <c r="V54" s="295"/>
      <c r="W54" s="295"/>
      <c r="X54" s="295"/>
      <c r="Y54" s="295"/>
      <c r="Z54" s="295"/>
      <c r="AA54" s="295"/>
      <c r="AB54" s="295"/>
      <c r="AC54" s="295"/>
      <c r="AD54" s="295"/>
      <c r="AE54" s="295"/>
      <c r="AF54" s="295"/>
      <c r="AG54" s="295"/>
    </row>
    <row r="55" spans="1:33" s="260" customFormat="1" ht="1.5" customHeight="1" x14ac:dyDescent="0.2">
      <c r="A55" s="553"/>
      <c r="B55" s="249"/>
      <c r="C55" s="250"/>
      <c r="D55" s="554"/>
      <c r="E55" s="268"/>
      <c r="F55" s="269"/>
      <c r="G55" s="257"/>
      <c r="H55" s="257"/>
      <c r="I55" s="282"/>
      <c r="J55" s="256"/>
      <c r="K55" s="337"/>
      <c r="L55" s="257"/>
      <c r="M55" s="282"/>
      <c r="N55" s="259"/>
      <c r="O55" s="259"/>
      <c r="P55" s="259"/>
      <c r="Q55" s="259"/>
      <c r="R55" s="259"/>
      <c r="S55" s="259"/>
      <c r="T55" s="259"/>
      <c r="U55" s="259"/>
      <c r="V55" s="259"/>
      <c r="W55" s="259"/>
      <c r="X55" s="259"/>
      <c r="Y55" s="259"/>
      <c r="Z55" s="259"/>
      <c r="AA55" s="259"/>
      <c r="AB55" s="259"/>
      <c r="AC55" s="259"/>
      <c r="AD55" s="259"/>
      <c r="AE55" s="259"/>
      <c r="AF55" s="259"/>
      <c r="AG55" s="259"/>
    </row>
    <row r="56" spans="1:33" x14ac:dyDescent="0.2">
      <c r="A56" s="298"/>
      <c r="D56" s="299"/>
      <c r="E56" s="298"/>
      <c r="I56" s="299"/>
      <c r="K56" s="298"/>
      <c r="M56" s="299"/>
    </row>
    <row r="57" spans="1:33" s="80" customFormat="1" ht="29.25" customHeight="1" x14ac:dyDescent="0.2">
      <c r="A57" s="679" t="s">
        <v>155</v>
      </c>
      <c r="B57" s="680"/>
      <c r="C57" s="680"/>
      <c r="D57" s="681"/>
      <c r="E57" s="682" t="s">
        <v>110</v>
      </c>
      <c r="F57" s="683"/>
      <c r="G57" s="683"/>
      <c r="H57" s="683"/>
      <c r="I57" s="684"/>
      <c r="J57" s="261"/>
      <c r="K57" s="682" t="s">
        <v>111</v>
      </c>
      <c r="L57" s="683"/>
      <c r="M57" s="684"/>
    </row>
    <row r="58" spans="1:33" s="80" customFormat="1" ht="38.25" x14ac:dyDescent="0.2">
      <c r="A58" s="551" t="s">
        <v>45</v>
      </c>
      <c r="B58" s="262"/>
      <c r="C58" s="262" t="s">
        <v>8</v>
      </c>
      <c r="D58" s="552"/>
      <c r="E58" s="263" t="s">
        <v>9</v>
      </c>
      <c r="F58" s="264"/>
      <c r="G58" s="265" t="s">
        <v>140</v>
      </c>
      <c r="H58" s="265"/>
      <c r="I58" s="266" t="s">
        <v>141</v>
      </c>
      <c r="J58" s="267"/>
      <c r="K58" s="336" t="s">
        <v>100</v>
      </c>
      <c r="L58" s="265"/>
      <c r="M58" s="266" t="s">
        <v>106</v>
      </c>
      <c r="N58" s="259"/>
      <c r="O58" s="259"/>
      <c r="P58" s="259"/>
      <c r="Q58" s="259"/>
      <c r="R58" s="259"/>
      <c r="S58" s="259"/>
      <c r="T58" s="259"/>
      <c r="U58" s="259"/>
      <c r="V58" s="259"/>
      <c r="W58" s="259"/>
      <c r="X58" s="259"/>
      <c r="Y58" s="259"/>
      <c r="Z58" s="259"/>
      <c r="AA58" s="259"/>
      <c r="AB58" s="259"/>
      <c r="AC58" s="259"/>
      <c r="AD58" s="259"/>
      <c r="AE58" s="259"/>
      <c r="AF58" s="259"/>
      <c r="AG58" s="259"/>
    </row>
    <row r="59" spans="1:33" s="260" customFormat="1" ht="1.5" customHeight="1" x14ac:dyDescent="0.2">
      <c r="A59" s="553"/>
      <c r="B59" s="249"/>
      <c r="C59" s="250"/>
      <c r="D59" s="554"/>
      <c r="E59" s="268"/>
      <c r="F59" s="269"/>
      <c r="G59" s="257"/>
      <c r="H59" s="257"/>
      <c r="I59" s="270"/>
      <c r="J59" s="271"/>
      <c r="K59" s="337"/>
      <c r="L59" s="257"/>
      <c r="M59" s="270"/>
      <c r="N59" s="259"/>
      <c r="O59" s="259"/>
      <c r="P59" s="259"/>
      <c r="Q59" s="259"/>
      <c r="R59" s="259"/>
      <c r="S59" s="259"/>
      <c r="T59" s="259"/>
      <c r="U59" s="259"/>
      <c r="V59" s="259"/>
      <c r="W59" s="259"/>
      <c r="X59" s="259"/>
      <c r="Y59" s="259"/>
      <c r="Z59" s="259"/>
      <c r="AA59" s="259"/>
      <c r="AB59" s="259"/>
      <c r="AC59" s="259"/>
      <c r="AD59" s="259"/>
      <c r="AE59" s="259"/>
      <c r="AF59" s="259"/>
      <c r="AG59" s="259"/>
    </row>
    <row r="60" spans="1:33" s="281" customFormat="1" x14ac:dyDescent="0.2">
      <c r="A60" s="555"/>
      <c r="B60" s="272"/>
      <c r="C60" s="273"/>
      <c r="D60" s="556"/>
      <c r="E60" s="275"/>
      <c r="F60" s="276"/>
      <c r="G60" s="277">
        <v>0</v>
      </c>
      <c r="H60" s="278"/>
      <c r="I60" s="279">
        <f>C60*G60</f>
        <v>0</v>
      </c>
      <c r="J60" s="256"/>
      <c r="K60" s="338">
        <v>0</v>
      </c>
      <c r="L60" s="278"/>
      <c r="M60" s="279">
        <f>C60*K60</f>
        <v>0</v>
      </c>
      <c r="N60" s="280"/>
      <c r="O60" s="280"/>
      <c r="P60" s="280"/>
      <c r="Q60" s="280"/>
      <c r="R60" s="280"/>
      <c r="S60" s="280"/>
      <c r="T60" s="280"/>
      <c r="U60" s="280"/>
      <c r="V60" s="280"/>
      <c r="W60" s="280"/>
      <c r="X60" s="280"/>
      <c r="Y60" s="280"/>
      <c r="Z60" s="280"/>
      <c r="AA60" s="280"/>
      <c r="AB60" s="280"/>
      <c r="AC60" s="280"/>
      <c r="AD60" s="280"/>
      <c r="AE60" s="280"/>
      <c r="AF60" s="280"/>
      <c r="AG60" s="280"/>
    </row>
    <row r="61" spans="1:33" s="260" customFormat="1" ht="1.5" customHeight="1" x14ac:dyDescent="0.2">
      <c r="A61" s="557"/>
      <c r="B61" s="249"/>
      <c r="C61" s="250"/>
      <c r="D61" s="554"/>
      <c r="E61" s="268"/>
      <c r="F61" s="269"/>
      <c r="G61" s="257"/>
      <c r="H61" s="257"/>
      <c r="I61" s="282"/>
      <c r="J61" s="256"/>
      <c r="K61" s="337"/>
      <c r="L61" s="257"/>
      <c r="M61" s="282"/>
      <c r="N61" s="259"/>
      <c r="O61" s="259"/>
      <c r="P61" s="259"/>
      <c r="Q61" s="259"/>
      <c r="R61" s="259"/>
      <c r="S61" s="259"/>
      <c r="T61" s="259"/>
      <c r="U61" s="259"/>
      <c r="V61" s="259"/>
      <c r="W61" s="259"/>
      <c r="X61" s="259"/>
      <c r="Y61" s="259"/>
      <c r="Z61" s="259"/>
      <c r="AA61" s="259"/>
      <c r="AB61" s="259"/>
      <c r="AC61" s="259"/>
      <c r="AD61" s="259"/>
      <c r="AE61" s="259"/>
      <c r="AF61" s="259"/>
      <c r="AG61" s="259"/>
    </row>
    <row r="62" spans="1:33" s="281" customFormat="1" x14ac:dyDescent="0.2">
      <c r="A62" s="555"/>
      <c r="B62" s="272"/>
      <c r="C62" s="273"/>
      <c r="D62" s="556"/>
      <c r="E62" s="275"/>
      <c r="F62" s="276"/>
      <c r="G62" s="277">
        <v>0</v>
      </c>
      <c r="H62" s="278"/>
      <c r="I62" s="279">
        <f>C62*G62</f>
        <v>0</v>
      </c>
      <c r="J62" s="256"/>
      <c r="K62" s="338">
        <v>0</v>
      </c>
      <c r="L62" s="278"/>
      <c r="M62" s="279">
        <f>C62*K62</f>
        <v>0</v>
      </c>
      <c r="N62" s="280"/>
      <c r="O62" s="280"/>
      <c r="P62" s="280"/>
      <c r="Q62" s="280"/>
      <c r="R62" s="280"/>
      <c r="S62" s="280"/>
      <c r="T62" s="280"/>
      <c r="U62" s="280"/>
      <c r="V62" s="280"/>
      <c r="W62" s="280"/>
      <c r="X62" s="280"/>
      <c r="Y62" s="280"/>
      <c r="Z62" s="280"/>
      <c r="AA62" s="280"/>
      <c r="AB62" s="280"/>
      <c r="AC62" s="280"/>
      <c r="AD62" s="280"/>
      <c r="AE62" s="280"/>
      <c r="AF62" s="280"/>
      <c r="AG62" s="280"/>
    </row>
    <row r="63" spans="1:33" s="260" customFormat="1" ht="1.5" customHeight="1" x14ac:dyDescent="0.2">
      <c r="A63" s="557"/>
      <c r="B63" s="249"/>
      <c r="C63" s="250"/>
      <c r="D63" s="554"/>
      <c r="E63" s="268"/>
      <c r="F63" s="269"/>
      <c r="G63" s="257"/>
      <c r="H63" s="257"/>
      <c r="I63" s="282"/>
      <c r="J63" s="256"/>
      <c r="K63" s="337"/>
      <c r="L63" s="257"/>
      <c r="M63" s="279"/>
      <c r="N63" s="259"/>
      <c r="O63" s="259"/>
      <c r="P63" s="259"/>
      <c r="Q63" s="259"/>
      <c r="R63" s="259"/>
      <c r="S63" s="259"/>
      <c r="T63" s="259"/>
      <c r="U63" s="259"/>
      <c r="V63" s="259"/>
      <c r="W63" s="259"/>
      <c r="X63" s="259"/>
      <c r="Y63" s="259"/>
      <c r="Z63" s="259"/>
      <c r="AA63" s="259"/>
      <c r="AB63" s="259"/>
      <c r="AC63" s="259"/>
      <c r="AD63" s="259"/>
      <c r="AE63" s="259"/>
      <c r="AF63" s="259"/>
      <c r="AG63" s="259"/>
    </row>
    <row r="64" spans="1:33" s="281" customFormat="1" x14ac:dyDescent="0.2">
      <c r="A64" s="555"/>
      <c r="B64" s="272"/>
      <c r="C64" s="273"/>
      <c r="D64" s="556"/>
      <c r="E64" s="275"/>
      <c r="F64" s="276"/>
      <c r="G64" s="277">
        <v>0</v>
      </c>
      <c r="H64" s="278"/>
      <c r="I64" s="279">
        <f>C64*G64</f>
        <v>0</v>
      </c>
      <c r="J64" s="256"/>
      <c r="K64" s="338">
        <v>0</v>
      </c>
      <c r="L64" s="278"/>
      <c r="M64" s="279">
        <f>C64*K64</f>
        <v>0</v>
      </c>
      <c r="N64" s="280"/>
      <c r="O64" s="280"/>
      <c r="P64" s="280"/>
      <c r="Q64" s="280"/>
      <c r="R64" s="280"/>
      <c r="S64" s="280"/>
      <c r="T64" s="280"/>
      <c r="U64" s="280"/>
      <c r="V64" s="280"/>
      <c r="W64" s="280"/>
      <c r="X64" s="280"/>
      <c r="Y64" s="280"/>
      <c r="Z64" s="280"/>
      <c r="AA64" s="280"/>
      <c r="AB64" s="280"/>
      <c r="AC64" s="280"/>
      <c r="AD64" s="280"/>
      <c r="AE64" s="280"/>
      <c r="AF64" s="280"/>
      <c r="AG64" s="280"/>
    </row>
    <row r="65" spans="1:33" s="260" customFormat="1" ht="1.5" customHeight="1" x14ac:dyDescent="0.2">
      <c r="A65" s="557"/>
      <c r="B65" s="249"/>
      <c r="C65" s="250"/>
      <c r="D65" s="554"/>
      <c r="E65" s="268"/>
      <c r="F65" s="269"/>
      <c r="G65" s="257"/>
      <c r="H65" s="257"/>
      <c r="I65" s="282"/>
      <c r="J65" s="256"/>
      <c r="K65" s="337"/>
      <c r="L65" s="257"/>
      <c r="M65" s="279"/>
      <c r="N65" s="259"/>
      <c r="O65" s="259"/>
      <c r="P65" s="259"/>
      <c r="Q65" s="259"/>
      <c r="R65" s="259"/>
      <c r="S65" s="259"/>
      <c r="T65" s="259"/>
      <c r="U65" s="259"/>
      <c r="V65" s="259"/>
      <c r="W65" s="259"/>
      <c r="X65" s="259"/>
      <c r="Y65" s="259"/>
      <c r="Z65" s="259"/>
      <c r="AA65" s="259"/>
      <c r="AB65" s="259"/>
      <c r="AC65" s="259"/>
      <c r="AD65" s="259"/>
      <c r="AE65" s="259"/>
      <c r="AF65" s="259"/>
      <c r="AG65" s="259"/>
    </row>
    <row r="66" spans="1:33" s="281" customFormat="1" x14ac:dyDescent="0.2">
      <c r="A66" s="555"/>
      <c r="B66" s="272"/>
      <c r="C66" s="273"/>
      <c r="D66" s="556"/>
      <c r="E66" s="275"/>
      <c r="F66" s="276"/>
      <c r="G66" s="277">
        <v>0</v>
      </c>
      <c r="H66" s="278"/>
      <c r="I66" s="279">
        <f>C66*G66</f>
        <v>0</v>
      </c>
      <c r="J66" s="256"/>
      <c r="K66" s="338">
        <v>0</v>
      </c>
      <c r="L66" s="278"/>
      <c r="M66" s="279">
        <f>C66*K66</f>
        <v>0</v>
      </c>
      <c r="N66" s="280"/>
      <c r="O66" s="280"/>
      <c r="P66" s="280"/>
      <c r="Q66" s="280"/>
      <c r="R66" s="280"/>
      <c r="S66" s="280"/>
      <c r="T66" s="280"/>
      <c r="U66" s="280"/>
      <c r="V66" s="280"/>
      <c r="W66" s="280"/>
      <c r="X66" s="280"/>
      <c r="Y66" s="280"/>
      <c r="Z66" s="280"/>
      <c r="AA66" s="280"/>
      <c r="AB66" s="280"/>
      <c r="AC66" s="280"/>
      <c r="AD66" s="280"/>
      <c r="AE66" s="280"/>
      <c r="AF66" s="280"/>
      <c r="AG66" s="280"/>
    </row>
    <row r="67" spans="1:33" s="260" customFormat="1" ht="1.5" customHeight="1" x14ac:dyDescent="0.2">
      <c r="A67" s="557"/>
      <c r="B67" s="249"/>
      <c r="C67" s="250"/>
      <c r="D67" s="558"/>
      <c r="E67" s="268"/>
      <c r="F67" s="269"/>
      <c r="G67" s="257"/>
      <c r="H67" s="258"/>
      <c r="I67" s="282"/>
      <c r="J67" s="256"/>
      <c r="K67" s="337"/>
      <c r="L67" s="258"/>
      <c r="M67" s="282"/>
      <c r="N67" s="259"/>
      <c r="O67" s="259"/>
      <c r="P67" s="259"/>
      <c r="Q67" s="259"/>
      <c r="R67" s="259"/>
      <c r="S67" s="259"/>
      <c r="T67" s="259"/>
      <c r="U67" s="259"/>
      <c r="V67" s="259"/>
      <c r="W67" s="259"/>
      <c r="X67" s="259"/>
      <c r="Y67" s="259"/>
      <c r="Z67" s="259"/>
      <c r="AA67" s="259"/>
      <c r="AB67" s="259"/>
      <c r="AC67" s="259"/>
      <c r="AD67" s="259"/>
      <c r="AE67" s="259"/>
      <c r="AF67" s="259"/>
      <c r="AG67" s="259"/>
    </row>
    <row r="68" spans="1:33" s="281" customFormat="1" x14ac:dyDescent="0.2">
      <c r="A68" s="555"/>
      <c r="B68" s="272"/>
      <c r="C68" s="273"/>
      <c r="D68" s="556"/>
      <c r="E68" s="275"/>
      <c r="F68" s="276"/>
      <c r="G68" s="277">
        <v>0</v>
      </c>
      <c r="H68" s="278"/>
      <c r="I68" s="279">
        <f>C68*G68</f>
        <v>0</v>
      </c>
      <c r="J68" s="256"/>
      <c r="K68" s="338">
        <v>0</v>
      </c>
      <c r="L68" s="278"/>
      <c r="M68" s="279">
        <f>C68*K68</f>
        <v>0</v>
      </c>
      <c r="N68" s="280"/>
      <c r="O68" s="280"/>
      <c r="P68" s="280"/>
      <c r="Q68" s="280"/>
      <c r="R68" s="280"/>
      <c r="S68" s="280"/>
      <c r="T68" s="280"/>
      <c r="U68" s="280"/>
      <c r="V68" s="280"/>
      <c r="W68" s="280"/>
      <c r="X68" s="280"/>
      <c r="Y68" s="280"/>
      <c r="Z68" s="280"/>
      <c r="AA68" s="280"/>
      <c r="AB68" s="280"/>
      <c r="AC68" s="280"/>
      <c r="AD68" s="280"/>
      <c r="AE68" s="280"/>
      <c r="AF68" s="280"/>
      <c r="AG68" s="280"/>
    </row>
    <row r="69" spans="1:33" s="260" customFormat="1" ht="1.5" customHeight="1" x14ac:dyDescent="0.2">
      <c r="A69" s="557"/>
      <c r="B69" s="248"/>
      <c r="C69" s="283"/>
      <c r="D69" s="561"/>
      <c r="E69" s="284"/>
      <c r="F69" s="285"/>
      <c r="G69" s="286"/>
      <c r="H69" s="287"/>
      <c r="I69" s="279"/>
      <c r="J69" s="256"/>
      <c r="K69" s="339"/>
      <c r="L69" s="287"/>
      <c r="M69" s="279"/>
      <c r="N69" s="259"/>
      <c r="O69" s="259"/>
      <c r="P69" s="259"/>
      <c r="Q69" s="259"/>
      <c r="R69" s="259"/>
      <c r="S69" s="259"/>
      <c r="T69" s="259"/>
      <c r="U69" s="259"/>
      <c r="V69" s="259"/>
      <c r="W69" s="259"/>
      <c r="X69" s="259"/>
      <c r="Y69" s="259"/>
      <c r="Z69" s="259"/>
      <c r="AA69" s="259"/>
      <c r="AB69" s="259"/>
      <c r="AC69" s="259"/>
      <c r="AD69" s="259"/>
      <c r="AE69" s="259"/>
      <c r="AF69" s="259"/>
      <c r="AG69" s="259"/>
    </row>
    <row r="70" spans="1:33" s="281" customFormat="1" x14ac:dyDescent="0.2">
      <c r="A70" s="555"/>
      <c r="B70" s="272"/>
      <c r="C70" s="273"/>
      <c r="D70" s="556"/>
      <c r="E70" s="275"/>
      <c r="F70" s="276"/>
      <c r="G70" s="277">
        <v>0</v>
      </c>
      <c r="H70" s="278"/>
      <c r="I70" s="279">
        <f>C70*G70</f>
        <v>0</v>
      </c>
      <c r="J70" s="256"/>
      <c r="K70" s="338">
        <v>0</v>
      </c>
      <c r="L70" s="278"/>
      <c r="M70" s="279">
        <f>C70*K70</f>
        <v>0</v>
      </c>
      <c r="N70" s="280"/>
      <c r="O70" s="280"/>
      <c r="P70" s="280"/>
      <c r="Q70" s="280"/>
      <c r="R70" s="280"/>
      <c r="S70" s="280"/>
      <c r="T70" s="280"/>
      <c r="U70" s="280"/>
      <c r="V70" s="280"/>
      <c r="W70" s="280"/>
      <c r="X70" s="280"/>
      <c r="Y70" s="280"/>
      <c r="Z70" s="280"/>
      <c r="AA70" s="280"/>
      <c r="AB70" s="280"/>
      <c r="AC70" s="280"/>
      <c r="AD70" s="280"/>
      <c r="AE70" s="280"/>
      <c r="AF70" s="280"/>
      <c r="AG70" s="280"/>
    </row>
    <row r="71" spans="1:33" s="260" customFormat="1" ht="1.5" customHeight="1" x14ac:dyDescent="0.2">
      <c r="A71" s="557"/>
      <c r="B71" s="249"/>
      <c r="C71" s="250"/>
      <c r="D71" s="554"/>
      <c r="E71" s="268"/>
      <c r="F71" s="269"/>
      <c r="G71" s="257"/>
      <c r="H71" s="257"/>
      <c r="I71" s="282"/>
      <c r="J71" s="256"/>
      <c r="K71" s="337"/>
      <c r="L71" s="257"/>
      <c r="M71" s="282"/>
      <c r="N71" s="259"/>
      <c r="O71" s="259"/>
      <c r="P71" s="259"/>
      <c r="Q71" s="259"/>
      <c r="R71" s="259"/>
      <c r="S71" s="259"/>
      <c r="T71" s="259"/>
      <c r="U71" s="259"/>
      <c r="V71" s="259"/>
      <c r="W71" s="259"/>
      <c r="X71" s="259"/>
      <c r="Y71" s="259"/>
      <c r="Z71" s="259"/>
      <c r="AA71" s="259"/>
      <c r="AB71" s="259"/>
      <c r="AC71" s="259"/>
      <c r="AD71" s="259"/>
      <c r="AE71" s="259"/>
      <c r="AF71" s="259"/>
      <c r="AG71" s="259"/>
    </row>
    <row r="72" spans="1:33" s="281" customFormat="1" x14ac:dyDescent="0.2">
      <c r="A72" s="555"/>
      <c r="B72" s="272"/>
      <c r="C72" s="273"/>
      <c r="D72" s="556"/>
      <c r="E72" s="275"/>
      <c r="F72" s="276"/>
      <c r="G72" s="277">
        <v>0</v>
      </c>
      <c r="H72" s="278"/>
      <c r="I72" s="279">
        <f>C72*G72</f>
        <v>0</v>
      </c>
      <c r="J72" s="256"/>
      <c r="K72" s="338">
        <v>0</v>
      </c>
      <c r="L72" s="278"/>
      <c r="M72" s="279">
        <f>C72*K72</f>
        <v>0</v>
      </c>
      <c r="N72" s="280"/>
      <c r="O72" s="280"/>
      <c r="P72" s="280"/>
      <c r="Q72" s="280"/>
      <c r="R72" s="280"/>
      <c r="S72" s="280"/>
      <c r="T72" s="280"/>
      <c r="U72" s="280"/>
      <c r="V72" s="280"/>
      <c r="W72" s="280"/>
      <c r="X72" s="280"/>
      <c r="Y72" s="280"/>
      <c r="Z72" s="280"/>
      <c r="AA72" s="280"/>
      <c r="AB72" s="280"/>
      <c r="AC72" s="280"/>
      <c r="AD72" s="280"/>
      <c r="AE72" s="280"/>
      <c r="AF72" s="280"/>
      <c r="AG72" s="280"/>
    </row>
    <row r="73" spans="1:33" s="260" customFormat="1" ht="1.5" customHeight="1" x14ac:dyDescent="0.2">
      <c r="A73" s="557"/>
      <c r="B73" s="249"/>
      <c r="C73" s="250"/>
      <c r="D73" s="554"/>
      <c r="E73" s="268"/>
      <c r="F73" s="269"/>
      <c r="G73" s="257"/>
      <c r="H73" s="257"/>
      <c r="I73" s="282"/>
      <c r="J73" s="256"/>
      <c r="K73" s="337"/>
      <c r="L73" s="257"/>
      <c r="M73" s="279"/>
      <c r="N73" s="259"/>
      <c r="O73" s="259"/>
      <c r="P73" s="259"/>
      <c r="Q73" s="259"/>
      <c r="R73" s="259"/>
      <c r="S73" s="259"/>
      <c r="T73" s="259"/>
      <c r="U73" s="259"/>
      <c r="V73" s="259"/>
      <c r="W73" s="259"/>
      <c r="X73" s="259"/>
      <c r="Y73" s="259"/>
      <c r="Z73" s="259"/>
      <c r="AA73" s="259"/>
      <c r="AB73" s="259"/>
      <c r="AC73" s="259"/>
      <c r="AD73" s="259"/>
      <c r="AE73" s="259"/>
      <c r="AF73" s="259"/>
      <c r="AG73" s="259"/>
    </row>
    <row r="74" spans="1:33" s="281" customFormat="1" x14ac:dyDescent="0.2">
      <c r="A74" s="555"/>
      <c r="B74" s="272"/>
      <c r="C74" s="273"/>
      <c r="D74" s="556"/>
      <c r="E74" s="275"/>
      <c r="F74" s="276"/>
      <c r="G74" s="277">
        <v>0</v>
      </c>
      <c r="H74" s="278"/>
      <c r="I74" s="279">
        <f>C74*G74</f>
        <v>0</v>
      </c>
      <c r="J74" s="256"/>
      <c r="K74" s="338">
        <v>0</v>
      </c>
      <c r="L74" s="278"/>
      <c r="M74" s="279">
        <f>C74*K74</f>
        <v>0</v>
      </c>
      <c r="N74" s="280"/>
      <c r="O74" s="280"/>
      <c r="P74" s="280"/>
      <c r="Q74" s="280"/>
      <c r="R74" s="280"/>
      <c r="S74" s="280"/>
      <c r="T74" s="280"/>
      <c r="U74" s="280"/>
      <c r="V74" s="280"/>
      <c r="W74" s="280"/>
      <c r="X74" s="280"/>
      <c r="Y74" s="280"/>
      <c r="Z74" s="280"/>
      <c r="AA74" s="280"/>
      <c r="AB74" s="280"/>
      <c r="AC74" s="280"/>
      <c r="AD74" s="280"/>
      <c r="AE74" s="280"/>
      <c r="AF74" s="280"/>
      <c r="AG74" s="280"/>
    </row>
    <row r="75" spans="1:33" s="260" customFormat="1" ht="1.5" customHeight="1" x14ac:dyDescent="0.2">
      <c r="A75" s="557"/>
      <c r="B75" s="249"/>
      <c r="C75" s="250"/>
      <c r="D75" s="554"/>
      <c r="E75" s="268"/>
      <c r="F75" s="269"/>
      <c r="G75" s="257"/>
      <c r="H75" s="257"/>
      <c r="I75" s="282"/>
      <c r="J75" s="256"/>
      <c r="K75" s="337"/>
      <c r="L75" s="257"/>
      <c r="M75" s="279"/>
      <c r="N75" s="259"/>
      <c r="O75" s="259"/>
      <c r="P75" s="259"/>
      <c r="Q75" s="259"/>
      <c r="R75" s="259"/>
      <c r="S75" s="259"/>
      <c r="T75" s="259"/>
      <c r="U75" s="259"/>
      <c r="V75" s="259"/>
      <c r="W75" s="259"/>
      <c r="X75" s="259"/>
      <c r="Y75" s="259"/>
      <c r="Z75" s="259"/>
      <c r="AA75" s="259"/>
      <c r="AB75" s="259"/>
      <c r="AC75" s="259"/>
      <c r="AD75" s="259"/>
      <c r="AE75" s="259"/>
      <c r="AF75" s="259"/>
      <c r="AG75" s="259"/>
    </row>
    <row r="76" spans="1:33" s="281" customFormat="1" x14ac:dyDescent="0.2">
      <c r="A76" s="555"/>
      <c r="B76" s="272"/>
      <c r="C76" s="273"/>
      <c r="D76" s="556"/>
      <c r="E76" s="275"/>
      <c r="F76" s="276"/>
      <c r="G76" s="277">
        <v>0</v>
      </c>
      <c r="H76" s="278"/>
      <c r="I76" s="279">
        <f>C76*G76</f>
        <v>0</v>
      </c>
      <c r="J76" s="256"/>
      <c r="K76" s="338">
        <v>0</v>
      </c>
      <c r="L76" s="278"/>
      <c r="M76" s="279">
        <f>C76*K76</f>
        <v>0</v>
      </c>
      <c r="N76" s="280"/>
      <c r="O76" s="280"/>
      <c r="P76" s="280"/>
      <c r="Q76" s="280"/>
      <c r="R76" s="280"/>
      <c r="S76" s="280"/>
      <c r="T76" s="280"/>
      <c r="U76" s="280"/>
      <c r="V76" s="280"/>
      <c r="W76" s="280"/>
      <c r="X76" s="280"/>
      <c r="Y76" s="280"/>
      <c r="Z76" s="280"/>
      <c r="AA76" s="280"/>
      <c r="AB76" s="280"/>
      <c r="AC76" s="280"/>
      <c r="AD76" s="280"/>
      <c r="AE76" s="280"/>
      <c r="AF76" s="280"/>
      <c r="AG76" s="280"/>
    </row>
    <row r="77" spans="1:33" s="260" customFormat="1" ht="1.5" customHeight="1" x14ac:dyDescent="0.2">
      <c r="A77" s="557"/>
      <c r="B77" s="249"/>
      <c r="C77" s="250"/>
      <c r="D77" s="558"/>
      <c r="E77" s="268"/>
      <c r="F77" s="269"/>
      <c r="G77" s="257"/>
      <c r="H77" s="258"/>
      <c r="I77" s="282"/>
      <c r="J77" s="256"/>
      <c r="K77" s="337"/>
      <c r="L77" s="258"/>
      <c r="M77" s="282"/>
      <c r="N77" s="259"/>
      <c r="O77" s="259"/>
      <c r="P77" s="259"/>
      <c r="Q77" s="259"/>
      <c r="R77" s="259"/>
      <c r="S77" s="259"/>
      <c r="T77" s="259"/>
      <c r="U77" s="259"/>
      <c r="V77" s="259"/>
      <c r="W77" s="259"/>
      <c r="X77" s="259"/>
      <c r="Y77" s="259"/>
      <c r="Z77" s="259"/>
      <c r="AA77" s="259"/>
      <c r="AB77" s="259"/>
      <c r="AC77" s="259"/>
      <c r="AD77" s="259"/>
      <c r="AE77" s="259"/>
      <c r="AF77" s="259"/>
      <c r="AG77" s="259"/>
    </row>
    <row r="78" spans="1:33" s="281" customFormat="1" x14ac:dyDescent="0.2">
      <c r="A78" s="555"/>
      <c r="B78" s="272"/>
      <c r="C78" s="273"/>
      <c r="D78" s="556"/>
      <c r="E78" s="275"/>
      <c r="F78" s="276"/>
      <c r="G78" s="277">
        <v>0</v>
      </c>
      <c r="H78" s="278"/>
      <c r="I78" s="279">
        <f>C78*G78</f>
        <v>0</v>
      </c>
      <c r="J78" s="256"/>
      <c r="K78" s="338">
        <v>0</v>
      </c>
      <c r="L78" s="278"/>
      <c r="M78" s="279">
        <f>C78*K78</f>
        <v>0</v>
      </c>
      <c r="N78" s="280"/>
      <c r="O78" s="280"/>
      <c r="P78" s="280"/>
      <c r="Q78" s="280"/>
      <c r="R78" s="280"/>
      <c r="S78" s="280"/>
      <c r="T78" s="280"/>
      <c r="U78" s="280"/>
      <c r="V78" s="280"/>
      <c r="W78" s="280"/>
      <c r="X78" s="280"/>
      <c r="Y78" s="280"/>
      <c r="Z78" s="280"/>
      <c r="AA78" s="280"/>
      <c r="AB78" s="280"/>
      <c r="AC78" s="280"/>
      <c r="AD78" s="280"/>
      <c r="AE78" s="280"/>
      <c r="AF78" s="280"/>
      <c r="AG78" s="280"/>
    </row>
    <row r="79" spans="1:33" s="260" customFormat="1" ht="1.5" customHeight="1" x14ac:dyDescent="0.2">
      <c r="A79" s="557"/>
      <c r="B79" s="249"/>
      <c r="C79" s="250"/>
      <c r="D79" s="554"/>
      <c r="E79" s="268"/>
      <c r="F79" s="269"/>
      <c r="G79" s="257"/>
      <c r="H79" s="257"/>
      <c r="I79" s="282"/>
      <c r="J79" s="256"/>
      <c r="K79" s="337"/>
      <c r="L79" s="257"/>
      <c r="M79" s="279"/>
      <c r="N79" s="259"/>
      <c r="O79" s="259"/>
      <c r="P79" s="259"/>
      <c r="Q79" s="259"/>
      <c r="R79" s="259"/>
      <c r="S79" s="259"/>
      <c r="T79" s="259"/>
      <c r="U79" s="259"/>
      <c r="V79" s="259"/>
      <c r="W79" s="259"/>
      <c r="X79" s="259"/>
      <c r="Y79" s="259"/>
      <c r="Z79" s="259"/>
      <c r="AA79" s="259"/>
      <c r="AB79" s="259"/>
      <c r="AC79" s="259"/>
      <c r="AD79" s="259"/>
      <c r="AE79" s="259"/>
      <c r="AF79" s="259"/>
      <c r="AG79" s="259"/>
    </row>
    <row r="80" spans="1:33" s="281" customFormat="1" x14ac:dyDescent="0.2">
      <c r="A80" s="555"/>
      <c r="B80" s="272"/>
      <c r="C80" s="273"/>
      <c r="D80" s="556"/>
      <c r="E80" s="275"/>
      <c r="F80" s="276"/>
      <c r="G80" s="277">
        <v>0</v>
      </c>
      <c r="H80" s="278"/>
      <c r="I80" s="279">
        <f>C80*G80</f>
        <v>0</v>
      </c>
      <c r="J80" s="256"/>
      <c r="K80" s="338">
        <v>0</v>
      </c>
      <c r="L80" s="278"/>
      <c r="M80" s="279">
        <f>C80*K80</f>
        <v>0</v>
      </c>
      <c r="N80" s="280"/>
      <c r="O80" s="280"/>
      <c r="P80" s="280"/>
      <c r="Q80" s="280"/>
      <c r="R80" s="280"/>
      <c r="S80" s="280"/>
      <c r="T80" s="280"/>
      <c r="U80" s="280"/>
      <c r="V80" s="280"/>
      <c r="W80" s="280"/>
      <c r="X80" s="280"/>
      <c r="Y80" s="280"/>
      <c r="Z80" s="280"/>
      <c r="AA80" s="280"/>
      <c r="AB80" s="280"/>
      <c r="AC80" s="280"/>
      <c r="AD80" s="280"/>
      <c r="AE80" s="280"/>
      <c r="AF80" s="280"/>
      <c r="AG80" s="280"/>
    </row>
    <row r="81" spans="1:33" s="260" customFormat="1" ht="1.5" customHeight="1" x14ac:dyDescent="0.2">
      <c r="A81" s="557"/>
      <c r="B81" s="249"/>
      <c r="C81" s="250"/>
      <c r="D81" s="554"/>
      <c r="E81" s="268"/>
      <c r="F81" s="269"/>
      <c r="G81" s="257"/>
      <c r="H81" s="257"/>
      <c r="I81" s="282"/>
      <c r="J81" s="256"/>
      <c r="K81" s="337"/>
      <c r="L81" s="257"/>
      <c r="M81" s="282"/>
      <c r="N81" s="259"/>
      <c r="O81" s="259"/>
      <c r="P81" s="259"/>
      <c r="Q81" s="259"/>
      <c r="R81" s="259"/>
      <c r="S81" s="259"/>
      <c r="T81" s="259"/>
      <c r="U81" s="259"/>
      <c r="V81" s="259"/>
      <c r="W81" s="259"/>
      <c r="X81" s="259"/>
      <c r="Y81" s="259"/>
      <c r="Z81" s="259"/>
      <c r="AA81" s="259"/>
      <c r="AB81" s="259"/>
      <c r="AC81" s="259"/>
      <c r="AD81" s="259"/>
      <c r="AE81" s="259"/>
      <c r="AF81" s="259"/>
      <c r="AG81" s="259"/>
    </row>
    <row r="82" spans="1:33" s="281" customFormat="1" x14ac:dyDescent="0.2">
      <c r="A82" s="555"/>
      <c r="B82" s="272"/>
      <c r="C82" s="273"/>
      <c r="D82" s="556"/>
      <c r="E82" s="275"/>
      <c r="F82" s="276"/>
      <c r="G82" s="277">
        <v>0</v>
      </c>
      <c r="H82" s="278"/>
      <c r="I82" s="279">
        <f>C82*G82</f>
        <v>0</v>
      </c>
      <c r="J82" s="256"/>
      <c r="K82" s="338">
        <v>0</v>
      </c>
      <c r="L82" s="278"/>
      <c r="M82" s="279">
        <f>C82*K82</f>
        <v>0</v>
      </c>
      <c r="N82" s="280"/>
      <c r="O82" s="280"/>
      <c r="P82" s="280"/>
      <c r="Q82" s="280"/>
      <c r="R82" s="280"/>
      <c r="S82" s="280"/>
      <c r="T82" s="280"/>
      <c r="U82" s="280"/>
      <c r="V82" s="280"/>
      <c r="W82" s="280"/>
      <c r="X82" s="280"/>
      <c r="Y82" s="280"/>
      <c r="Z82" s="280"/>
      <c r="AA82" s="280"/>
      <c r="AB82" s="280"/>
      <c r="AC82" s="280"/>
      <c r="AD82" s="280"/>
      <c r="AE82" s="280"/>
      <c r="AF82" s="280"/>
      <c r="AG82" s="280"/>
    </row>
    <row r="83" spans="1:33" s="260" customFormat="1" ht="1.5" customHeight="1" x14ac:dyDescent="0.2">
      <c r="A83" s="557"/>
      <c r="B83" s="249"/>
      <c r="C83" s="250"/>
      <c r="D83" s="554"/>
      <c r="E83" s="268"/>
      <c r="F83" s="269"/>
      <c r="G83" s="257"/>
      <c r="H83" s="257"/>
      <c r="I83" s="282"/>
      <c r="J83" s="256"/>
      <c r="K83" s="337"/>
      <c r="L83" s="257"/>
      <c r="M83" s="279"/>
      <c r="N83" s="259"/>
      <c r="O83" s="259"/>
      <c r="P83" s="259"/>
      <c r="Q83" s="259"/>
      <c r="R83" s="259"/>
      <c r="S83" s="259"/>
      <c r="T83" s="259"/>
      <c r="U83" s="259"/>
      <c r="V83" s="259"/>
      <c r="W83" s="259"/>
      <c r="X83" s="259"/>
      <c r="Y83" s="259"/>
      <c r="Z83" s="259"/>
      <c r="AA83" s="259"/>
      <c r="AB83" s="259"/>
      <c r="AC83" s="259"/>
      <c r="AD83" s="259"/>
      <c r="AE83" s="259"/>
      <c r="AF83" s="259"/>
      <c r="AG83" s="259"/>
    </row>
    <row r="84" spans="1:33" s="281" customFormat="1" x14ac:dyDescent="0.2">
      <c r="A84" s="555"/>
      <c r="B84" s="272"/>
      <c r="C84" s="273"/>
      <c r="D84" s="556"/>
      <c r="E84" s="275"/>
      <c r="F84" s="276"/>
      <c r="G84" s="277">
        <v>0</v>
      </c>
      <c r="H84" s="278"/>
      <c r="I84" s="279">
        <f>C84*G84</f>
        <v>0</v>
      </c>
      <c r="J84" s="256"/>
      <c r="K84" s="338">
        <v>0</v>
      </c>
      <c r="L84" s="278"/>
      <c r="M84" s="279">
        <f>C84*K84</f>
        <v>0</v>
      </c>
      <c r="N84" s="280"/>
      <c r="O84" s="280"/>
      <c r="P84" s="280"/>
      <c r="Q84" s="280"/>
      <c r="R84" s="280"/>
      <c r="S84" s="280"/>
      <c r="T84" s="280"/>
      <c r="U84" s="280"/>
      <c r="V84" s="280"/>
      <c r="W84" s="280"/>
      <c r="X84" s="280"/>
      <c r="Y84" s="280"/>
      <c r="Z84" s="280"/>
      <c r="AA84" s="280"/>
      <c r="AB84" s="280"/>
      <c r="AC84" s="280"/>
      <c r="AD84" s="280"/>
      <c r="AE84" s="280"/>
      <c r="AF84" s="280"/>
      <c r="AG84" s="280"/>
    </row>
    <row r="85" spans="1:33" s="260" customFormat="1" ht="1.5" customHeight="1" x14ac:dyDescent="0.2">
      <c r="A85" s="557"/>
      <c r="B85" s="249"/>
      <c r="C85" s="250"/>
      <c r="D85" s="554"/>
      <c r="E85" s="268"/>
      <c r="F85" s="269"/>
      <c r="G85" s="257"/>
      <c r="H85" s="257"/>
      <c r="I85" s="282"/>
      <c r="J85" s="256"/>
      <c r="K85" s="337"/>
      <c r="L85" s="257"/>
      <c r="M85" s="279"/>
      <c r="N85" s="259"/>
      <c r="O85" s="259"/>
      <c r="P85" s="259"/>
      <c r="Q85" s="259"/>
      <c r="R85" s="259"/>
      <c r="S85" s="259"/>
      <c r="T85" s="259"/>
      <c r="U85" s="259"/>
      <c r="V85" s="259"/>
      <c r="W85" s="259"/>
      <c r="X85" s="259"/>
      <c r="Y85" s="259"/>
      <c r="Z85" s="259"/>
      <c r="AA85" s="259"/>
      <c r="AB85" s="259"/>
      <c r="AC85" s="259"/>
      <c r="AD85" s="259"/>
      <c r="AE85" s="259"/>
      <c r="AF85" s="259"/>
      <c r="AG85" s="259"/>
    </row>
    <row r="86" spans="1:33" s="281" customFormat="1" x14ac:dyDescent="0.2">
      <c r="A86" s="555"/>
      <c r="B86" s="272"/>
      <c r="C86" s="273"/>
      <c r="D86" s="556"/>
      <c r="E86" s="275"/>
      <c r="F86" s="276"/>
      <c r="G86" s="277">
        <v>0</v>
      </c>
      <c r="H86" s="278"/>
      <c r="I86" s="279">
        <f>C86*G86</f>
        <v>0</v>
      </c>
      <c r="J86" s="256"/>
      <c r="K86" s="338">
        <v>0</v>
      </c>
      <c r="L86" s="278"/>
      <c r="M86" s="279">
        <f>C86*K86</f>
        <v>0</v>
      </c>
      <c r="N86" s="280"/>
      <c r="O86" s="280"/>
      <c r="P86" s="280"/>
      <c r="Q86" s="280"/>
      <c r="R86" s="280"/>
      <c r="S86" s="280"/>
      <c r="T86" s="280"/>
      <c r="U86" s="280"/>
      <c r="V86" s="280"/>
      <c r="W86" s="280"/>
      <c r="X86" s="280"/>
      <c r="Y86" s="280"/>
      <c r="Z86" s="280"/>
      <c r="AA86" s="280"/>
      <c r="AB86" s="280"/>
      <c r="AC86" s="280"/>
      <c r="AD86" s="280"/>
      <c r="AE86" s="280"/>
      <c r="AF86" s="280"/>
      <c r="AG86" s="280"/>
    </row>
    <row r="87" spans="1:33" s="260" customFormat="1" ht="1.5" customHeight="1" x14ac:dyDescent="0.2">
      <c r="A87" s="557"/>
      <c r="B87" s="249"/>
      <c r="C87" s="250"/>
      <c r="D87" s="558"/>
      <c r="E87" s="268"/>
      <c r="F87" s="269"/>
      <c r="G87" s="257"/>
      <c r="H87" s="258"/>
      <c r="I87" s="282"/>
      <c r="J87" s="256"/>
      <c r="K87" s="337"/>
      <c r="L87" s="258"/>
      <c r="M87" s="282"/>
      <c r="N87" s="259"/>
      <c r="O87" s="259"/>
      <c r="P87" s="259"/>
      <c r="Q87" s="259"/>
      <c r="R87" s="259"/>
      <c r="S87" s="259"/>
      <c r="T87" s="259"/>
      <c r="U87" s="259"/>
      <c r="V87" s="259"/>
      <c r="W87" s="259"/>
      <c r="X87" s="259"/>
      <c r="Y87" s="259"/>
      <c r="Z87" s="259"/>
      <c r="AA87" s="259"/>
      <c r="AB87" s="259"/>
      <c r="AC87" s="259"/>
      <c r="AD87" s="259"/>
      <c r="AE87" s="259"/>
      <c r="AF87" s="259"/>
      <c r="AG87" s="259"/>
    </row>
    <row r="88" spans="1:33" s="281" customFormat="1" x14ac:dyDescent="0.2">
      <c r="A88" s="555"/>
      <c r="B88" s="272"/>
      <c r="C88" s="273"/>
      <c r="D88" s="556"/>
      <c r="E88" s="275"/>
      <c r="F88" s="276"/>
      <c r="G88" s="277">
        <v>0</v>
      </c>
      <c r="H88" s="278"/>
      <c r="I88" s="279">
        <f>C88*G88</f>
        <v>0</v>
      </c>
      <c r="J88" s="256"/>
      <c r="K88" s="338">
        <v>0</v>
      </c>
      <c r="L88" s="278"/>
      <c r="M88" s="279">
        <f>C88*K88</f>
        <v>0</v>
      </c>
      <c r="N88" s="280"/>
      <c r="O88" s="280"/>
      <c r="P88" s="280"/>
      <c r="Q88" s="280"/>
      <c r="R88" s="280"/>
      <c r="S88" s="280"/>
      <c r="T88" s="280"/>
      <c r="U88" s="280"/>
      <c r="V88" s="280"/>
      <c r="W88" s="280"/>
      <c r="X88" s="280"/>
      <c r="Y88" s="280"/>
      <c r="Z88" s="280"/>
      <c r="AA88" s="280"/>
      <c r="AB88" s="280"/>
      <c r="AC88" s="280"/>
      <c r="AD88" s="280"/>
      <c r="AE88" s="280"/>
      <c r="AF88" s="280"/>
      <c r="AG88" s="280"/>
    </row>
    <row r="89" spans="1:33" s="260" customFormat="1" ht="1.5" customHeight="1" x14ac:dyDescent="0.2">
      <c r="A89" s="557"/>
      <c r="B89" s="249"/>
      <c r="C89" s="250"/>
      <c r="D89" s="554"/>
      <c r="E89" s="268"/>
      <c r="F89" s="269"/>
      <c r="G89" s="257"/>
      <c r="H89" s="257"/>
      <c r="I89" s="282"/>
      <c r="J89" s="256"/>
      <c r="K89" s="337"/>
      <c r="L89" s="257"/>
      <c r="M89" s="282"/>
      <c r="N89" s="259"/>
      <c r="O89" s="259"/>
      <c r="P89" s="259"/>
      <c r="Q89" s="259"/>
      <c r="R89" s="259"/>
      <c r="S89" s="259"/>
      <c r="T89" s="259"/>
      <c r="U89" s="259"/>
      <c r="V89" s="259"/>
      <c r="W89" s="259"/>
      <c r="X89" s="259"/>
      <c r="Y89" s="259"/>
      <c r="Z89" s="259"/>
      <c r="AA89" s="259"/>
      <c r="AB89" s="259"/>
      <c r="AC89" s="259"/>
      <c r="AD89" s="259"/>
      <c r="AE89" s="259"/>
      <c r="AF89" s="259"/>
      <c r="AG89" s="259"/>
    </row>
    <row r="90" spans="1:33" s="281" customFormat="1" x14ac:dyDescent="0.2">
      <c r="A90" s="555"/>
      <c r="B90" s="272"/>
      <c r="C90" s="273"/>
      <c r="D90" s="556"/>
      <c r="E90" s="275"/>
      <c r="F90" s="276"/>
      <c r="G90" s="277">
        <v>0</v>
      </c>
      <c r="H90" s="278"/>
      <c r="I90" s="279">
        <f>C90*G90</f>
        <v>0</v>
      </c>
      <c r="J90" s="256"/>
      <c r="K90" s="338">
        <v>0</v>
      </c>
      <c r="L90" s="278"/>
      <c r="M90" s="279">
        <f>C90*K90</f>
        <v>0</v>
      </c>
      <c r="N90" s="280"/>
      <c r="O90" s="280"/>
      <c r="P90" s="280"/>
      <c r="Q90" s="280"/>
      <c r="R90" s="280"/>
      <c r="S90" s="280"/>
      <c r="T90" s="280"/>
      <c r="U90" s="280"/>
      <c r="V90" s="280"/>
      <c r="W90" s="280"/>
      <c r="X90" s="280"/>
      <c r="Y90" s="280"/>
      <c r="Z90" s="280"/>
      <c r="AA90" s="280"/>
      <c r="AB90" s="280"/>
      <c r="AC90" s="280"/>
      <c r="AD90" s="280"/>
      <c r="AE90" s="280"/>
      <c r="AF90" s="280"/>
      <c r="AG90" s="280"/>
    </row>
    <row r="91" spans="1:33" s="260" customFormat="1" ht="1.5" customHeight="1" x14ac:dyDescent="0.2">
      <c r="A91" s="557"/>
      <c r="B91" s="249"/>
      <c r="C91" s="250"/>
      <c r="D91" s="554"/>
      <c r="E91" s="268"/>
      <c r="F91" s="269"/>
      <c r="G91" s="257"/>
      <c r="H91" s="257"/>
      <c r="I91" s="282"/>
      <c r="J91" s="256"/>
      <c r="K91" s="337"/>
      <c r="L91" s="257"/>
      <c r="M91" s="282"/>
      <c r="N91" s="259"/>
      <c r="O91" s="259"/>
      <c r="P91" s="259"/>
      <c r="Q91" s="259"/>
      <c r="R91" s="259"/>
      <c r="S91" s="259"/>
      <c r="T91" s="259"/>
      <c r="U91" s="259"/>
      <c r="V91" s="259"/>
      <c r="W91" s="259"/>
      <c r="X91" s="259"/>
      <c r="Y91" s="259"/>
      <c r="Z91" s="259"/>
      <c r="AA91" s="259"/>
      <c r="AB91" s="259"/>
      <c r="AC91" s="259"/>
      <c r="AD91" s="259"/>
      <c r="AE91" s="259"/>
      <c r="AF91" s="259"/>
      <c r="AG91" s="259"/>
    </row>
    <row r="92" spans="1:33" s="281" customFormat="1" x14ac:dyDescent="0.2">
      <c r="A92" s="555"/>
      <c r="B92" s="272"/>
      <c r="C92" s="273"/>
      <c r="D92" s="556"/>
      <c r="E92" s="275"/>
      <c r="F92" s="276"/>
      <c r="G92" s="277">
        <v>0</v>
      </c>
      <c r="H92" s="278"/>
      <c r="I92" s="279">
        <f>C92*G92</f>
        <v>0</v>
      </c>
      <c r="J92" s="256"/>
      <c r="K92" s="338">
        <v>0</v>
      </c>
      <c r="L92" s="278"/>
      <c r="M92" s="279">
        <f>C92*K92</f>
        <v>0</v>
      </c>
      <c r="N92" s="280"/>
      <c r="O92" s="280"/>
      <c r="P92" s="280"/>
      <c r="Q92" s="280"/>
      <c r="R92" s="280"/>
      <c r="S92" s="280"/>
      <c r="T92" s="280"/>
      <c r="U92" s="280"/>
      <c r="V92" s="280"/>
      <c r="W92" s="280"/>
      <c r="X92" s="280"/>
      <c r="Y92" s="280"/>
      <c r="Z92" s="280"/>
      <c r="AA92" s="280"/>
      <c r="AB92" s="280"/>
      <c r="AC92" s="280"/>
      <c r="AD92" s="280"/>
      <c r="AE92" s="280"/>
      <c r="AF92" s="280"/>
      <c r="AG92" s="280"/>
    </row>
    <row r="93" spans="1:33" s="260" customFormat="1" ht="1.5" customHeight="1" x14ac:dyDescent="0.2">
      <c r="A93" s="557"/>
      <c r="B93" s="249"/>
      <c r="C93" s="250"/>
      <c r="D93" s="554"/>
      <c r="E93" s="268"/>
      <c r="F93" s="269"/>
      <c r="G93" s="257"/>
      <c r="H93" s="257"/>
      <c r="I93" s="282"/>
      <c r="J93" s="256"/>
      <c r="K93" s="337"/>
      <c r="L93" s="257"/>
      <c r="M93" s="279"/>
      <c r="N93" s="259"/>
      <c r="O93" s="259"/>
      <c r="P93" s="259"/>
      <c r="Q93" s="259"/>
      <c r="R93" s="259"/>
      <c r="S93" s="259"/>
      <c r="T93" s="259"/>
      <c r="U93" s="259"/>
      <c r="V93" s="259"/>
      <c r="W93" s="259"/>
      <c r="X93" s="259"/>
      <c r="Y93" s="259"/>
      <c r="Z93" s="259"/>
      <c r="AA93" s="259"/>
      <c r="AB93" s="259"/>
      <c r="AC93" s="259"/>
      <c r="AD93" s="259"/>
      <c r="AE93" s="259"/>
      <c r="AF93" s="259"/>
      <c r="AG93" s="259"/>
    </row>
    <row r="94" spans="1:33" s="281" customFormat="1" x14ac:dyDescent="0.2">
      <c r="A94" s="555"/>
      <c r="B94" s="272"/>
      <c r="C94" s="273"/>
      <c r="D94" s="556"/>
      <c r="E94" s="275"/>
      <c r="F94" s="276"/>
      <c r="G94" s="277">
        <v>0</v>
      </c>
      <c r="H94" s="278"/>
      <c r="I94" s="279">
        <f>C94*G94</f>
        <v>0</v>
      </c>
      <c r="J94" s="256"/>
      <c r="K94" s="338">
        <v>0</v>
      </c>
      <c r="L94" s="278"/>
      <c r="M94" s="279">
        <f>C94*K94</f>
        <v>0</v>
      </c>
      <c r="N94" s="280"/>
      <c r="O94" s="280"/>
      <c r="P94" s="280"/>
      <c r="Q94" s="280"/>
      <c r="R94" s="280"/>
      <c r="S94" s="280"/>
      <c r="T94" s="280"/>
      <c r="U94" s="280"/>
      <c r="V94" s="280"/>
      <c r="W94" s="280"/>
      <c r="X94" s="280"/>
      <c r="Y94" s="280"/>
      <c r="Z94" s="280"/>
      <c r="AA94" s="280"/>
      <c r="AB94" s="280"/>
      <c r="AC94" s="280"/>
      <c r="AD94" s="280"/>
      <c r="AE94" s="280"/>
      <c r="AF94" s="280"/>
      <c r="AG94" s="280"/>
    </row>
    <row r="95" spans="1:33" s="260" customFormat="1" ht="1.5" customHeight="1" x14ac:dyDescent="0.2">
      <c r="A95" s="557"/>
      <c r="B95" s="249"/>
      <c r="C95" s="250"/>
      <c r="D95" s="554"/>
      <c r="E95" s="268"/>
      <c r="F95" s="269"/>
      <c r="G95" s="257"/>
      <c r="H95" s="257"/>
      <c r="I95" s="282"/>
      <c r="J95" s="256"/>
      <c r="K95" s="337"/>
      <c r="L95" s="257"/>
      <c r="M95" s="279"/>
      <c r="N95" s="259"/>
      <c r="O95" s="259"/>
      <c r="P95" s="259"/>
      <c r="Q95" s="259"/>
      <c r="R95" s="259"/>
      <c r="S95" s="259"/>
      <c r="T95" s="259"/>
      <c r="U95" s="259"/>
      <c r="V95" s="259"/>
      <c r="W95" s="259"/>
      <c r="X95" s="259"/>
      <c r="Y95" s="259"/>
      <c r="Z95" s="259"/>
      <c r="AA95" s="259"/>
      <c r="AB95" s="259"/>
      <c r="AC95" s="259"/>
      <c r="AD95" s="259"/>
      <c r="AE95" s="259"/>
      <c r="AF95" s="259"/>
      <c r="AG95" s="259"/>
    </row>
    <row r="96" spans="1:33" s="281" customFormat="1" x14ac:dyDescent="0.2">
      <c r="A96" s="555"/>
      <c r="B96" s="272"/>
      <c r="C96" s="273"/>
      <c r="D96" s="556"/>
      <c r="E96" s="275"/>
      <c r="F96" s="276"/>
      <c r="G96" s="277">
        <v>0</v>
      </c>
      <c r="H96" s="278"/>
      <c r="I96" s="279">
        <f>C96*G96</f>
        <v>0</v>
      </c>
      <c r="J96" s="256"/>
      <c r="K96" s="338">
        <v>0</v>
      </c>
      <c r="L96" s="278"/>
      <c r="M96" s="279">
        <f>C96*K96</f>
        <v>0</v>
      </c>
      <c r="N96" s="280"/>
      <c r="O96" s="280"/>
      <c r="P96" s="280"/>
      <c r="Q96" s="280"/>
      <c r="R96" s="280"/>
      <c r="S96" s="280"/>
      <c r="T96" s="280"/>
      <c r="U96" s="280"/>
      <c r="V96" s="280"/>
      <c r="W96" s="280"/>
      <c r="X96" s="280"/>
      <c r="Y96" s="280"/>
      <c r="Z96" s="280"/>
      <c r="AA96" s="280"/>
      <c r="AB96" s="280"/>
      <c r="AC96" s="280"/>
      <c r="AD96" s="280"/>
      <c r="AE96" s="280"/>
      <c r="AF96" s="280"/>
      <c r="AG96" s="280"/>
    </row>
    <row r="97" spans="1:33" s="260" customFormat="1" ht="1.5" customHeight="1" x14ac:dyDescent="0.2">
      <c r="A97" s="557"/>
      <c r="B97" s="249"/>
      <c r="C97" s="250"/>
      <c r="D97" s="558"/>
      <c r="E97" s="268"/>
      <c r="F97" s="269"/>
      <c r="G97" s="257"/>
      <c r="H97" s="258"/>
      <c r="I97" s="282"/>
      <c r="J97" s="256"/>
      <c r="K97" s="337"/>
      <c r="L97" s="258"/>
      <c r="M97" s="282"/>
      <c r="N97" s="259"/>
      <c r="O97" s="259"/>
      <c r="P97" s="259"/>
      <c r="Q97" s="259"/>
      <c r="R97" s="259"/>
      <c r="S97" s="259"/>
      <c r="T97" s="259"/>
      <c r="U97" s="259"/>
      <c r="V97" s="259"/>
      <c r="W97" s="259"/>
      <c r="X97" s="259"/>
      <c r="Y97" s="259"/>
      <c r="Z97" s="259"/>
      <c r="AA97" s="259"/>
      <c r="AB97" s="259"/>
      <c r="AC97" s="259"/>
      <c r="AD97" s="259"/>
      <c r="AE97" s="259"/>
      <c r="AF97" s="259"/>
      <c r="AG97" s="259"/>
    </row>
    <row r="98" spans="1:33" s="281" customFormat="1" x14ac:dyDescent="0.2">
      <c r="A98" s="555"/>
      <c r="B98" s="272"/>
      <c r="C98" s="273"/>
      <c r="D98" s="556"/>
      <c r="E98" s="275"/>
      <c r="F98" s="276"/>
      <c r="G98" s="277">
        <v>0</v>
      </c>
      <c r="H98" s="278"/>
      <c r="I98" s="279">
        <f>C98*G98</f>
        <v>0</v>
      </c>
      <c r="J98" s="256"/>
      <c r="K98" s="338">
        <v>0</v>
      </c>
      <c r="L98" s="278"/>
      <c r="M98" s="279">
        <f>C98*K98</f>
        <v>0</v>
      </c>
      <c r="N98" s="280"/>
      <c r="O98" s="280"/>
      <c r="P98" s="280"/>
      <c r="Q98" s="280"/>
      <c r="R98" s="280"/>
      <c r="S98" s="280"/>
      <c r="T98" s="280"/>
      <c r="U98" s="280"/>
      <c r="V98" s="280"/>
      <c r="W98" s="280"/>
      <c r="X98" s="280"/>
      <c r="Y98" s="280"/>
      <c r="Z98" s="280"/>
      <c r="AA98" s="280"/>
      <c r="AB98" s="280"/>
      <c r="AC98" s="280"/>
      <c r="AD98" s="280"/>
      <c r="AE98" s="280"/>
      <c r="AF98" s="280"/>
      <c r="AG98" s="280"/>
    </row>
    <row r="99" spans="1:33" s="259" customFormat="1" ht="1.5" customHeight="1" x14ac:dyDescent="0.2">
      <c r="A99" s="249"/>
      <c r="B99" s="249"/>
      <c r="C99" s="288"/>
      <c r="D99" s="249"/>
      <c r="E99" s="289"/>
      <c r="F99" s="290"/>
      <c r="G99" s="258"/>
      <c r="H99" s="258"/>
      <c r="I99" s="291"/>
      <c r="J99" s="292"/>
      <c r="K99" s="340"/>
      <c r="L99" s="258"/>
      <c r="M99" s="291"/>
    </row>
    <row r="100" spans="1:33" s="274" customFormat="1" x14ac:dyDescent="0.2">
      <c r="A100" s="293" t="s">
        <v>77</v>
      </c>
      <c r="B100" s="293"/>
      <c r="C100" s="294"/>
      <c r="D100" s="295"/>
      <c r="E100" s="296"/>
      <c r="F100" s="241"/>
      <c r="G100" s="278"/>
      <c r="H100" s="278"/>
      <c r="I100" s="279">
        <f>SUM(I60:I99)</f>
        <v>0</v>
      </c>
      <c r="J100" s="256"/>
      <c r="K100" s="341"/>
      <c r="L100" s="278"/>
      <c r="M100" s="279">
        <f>SUM(M60:M98)</f>
        <v>0</v>
      </c>
      <c r="N100" s="295"/>
      <c r="O100" s="295"/>
      <c r="P100" s="295"/>
      <c r="Q100" s="295"/>
      <c r="R100" s="295"/>
      <c r="S100" s="295"/>
      <c r="T100" s="295"/>
      <c r="U100" s="295"/>
      <c r="V100" s="295"/>
      <c r="W100" s="295"/>
      <c r="X100" s="295"/>
      <c r="Y100" s="295"/>
      <c r="Z100" s="295"/>
      <c r="AA100" s="295"/>
      <c r="AB100" s="295"/>
      <c r="AC100" s="295"/>
      <c r="AD100" s="295"/>
      <c r="AE100" s="295"/>
      <c r="AF100" s="295"/>
      <c r="AG100" s="295"/>
    </row>
    <row r="101" spans="1:33" s="260" customFormat="1" ht="3.75" customHeight="1" thickBot="1" x14ac:dyDescent="0.25">
      <c r="A101" s="249"/>
      <c r="B101" s="249"/>
      <c r="C101" s="250"/>
      <c r="D101" s="249"/>
      <c r="E101" s="300"/>
      <c r="F101" s="301"/>
      <c r="G101" s="302"/>
      <c r="H101" s="303"/>
      <c r="I101" s="304"/>
      <c r="J101" s="256"/>
      <c r="K101" s="342"/>
      <c r="L101" s="303"/>
      <c r="M101" s="304"/>
      <c r="N101" s="259"/>
      <c r="O101" s="259"/>
      <c r="P101" s="259"/>
      <c r="Q101" s="259"/>
      <c r="R101" s="259"/>
      <c r="S101" s="259"/>
      <c r="T101" s="259"/>
      <c r="U101" s="259"/>
      <c r="V101" s="259"/>
      <c r="W101" s="259"/>
      <c r="X101" s="259"/>
      <c r="Y101" s="259"/>
      <c r="Z101" s="259"/>
      <c r="AA101" s="259"/>
      <c r="AB101" s="259"/>
      <c r="AC101" s="259"/>
      <c r="AD101" s="259"/>
      <c r="AE101" s="259"/>
      <c r="AF101" s="259"/>
      <c r="AG101" s="259"/>
    </row>
  </sheetData>
  <sheetProtection selectLockedCells="1"/>
  <mergeCells count="6">
    <mergeCell ref="A11:C11"/>
    <mergeCell ref="A57:D57"/>
    <mergeCell ref="E11:I11"/>
    <mergeCell ref="K11:M11"/>
    <mergeCell ref="E57:I57"/>
    <mergeCell ref="K57:M57"/>
  </mergeCells>
  <pageMargins left="0.7" right="0.7" top="0.75" bottom="0.75" header="0.3" footer="0.3"/>
  <pageSetup scale="61" orientation="landscape" r:id="rId1"/>
  <headerFooter>
    <oddFooter>&amp;CPRF 5
Page 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85332-D9B6-4DD8-8713-7A77D93EF2F3}">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5050"/>
    <pageSetUpPr fitToPage="1"/>
  </sheetPr>
  <dimension ref="A1:V28"/>
  <sheetViews>
    <sheetView workbookViewId="0">
      <pane ySplit="9" topLeftCell="A19" activePane="bottomLeft" state="frozen"/>
      <selection pane="bottomLeft" activeCell="A3" sqref="A3:K3"/>
    </sheetView>
  </sheetViews>
  <sheetFormatPr defaultColWidth="9.140625" defaultRowHeight="15" x14ac:dyDescent="0.25"/>
  <cols>
    <col min="1" max="1" width="3.28515625" style="44" customWidth="1"/>
    <col min="2" max="2" width="60.5703125" style="44" customWidth="1"/>
    <col min="3" max="3" width="2" style="44" customWidth="1"/>
    <col min="4" max="4" width="9.140625" style="44"/>
    <col min="5" max="5" width="0.85546875" style="44" customWidth="1"/>
    <col min="6" max="6" width="16.85546875" style="44" customWidth="1"/>
    <col min="7" max="7" width="0.85546875" style="44" customWidth="1"/>
    <col min="8" max="8" width="10" style="44" bestFit="1" customWidth="1"/>
    <col min="9" max="9" width="1.140625" style="44" customWidth="1"/>
    <col min="10" max="10" width="20.5703125" style="44" customWidth="1"/>
    <col min="11" max="16384" width="9.140625" style="44"/>
  </cols>
  <sheetData>
    <row r="1" spans="1:22" s="5" customFormat="1" ht="18" x14ac:dyDescent="0.25">
      <c r="A1" s="662" t="s">
        <v>253</v>
      </c>
      <c r="B1" s="662"/>
      <c r="C1" s="662"/>
      <c r="D1" s="662"/>
      <c r="E1" s="662"/>
      <c r="F1" s="662"/>
      <c r="G1" s="662"/>
      <c r="H1" s="662"/>
      <c r="I1" s="662"/>
      <c r="J1" s="662"/>
      <c r="K1" s="662"/>
      <c r="L1" s="4"/>
      <c r="M1" s="4"/>
      <c r="N1" s="4"/>
      <c r="O1" s="4"/>
      <c r="P1" s="4"/>
      <c r="Q1" s="4"/>
      <c r="R1" s="4"/>
      <c r="S1" s="4"/>
      <c r="T1" s="4"/>
      <c r="U1" s="4"/>
      <c r="V1" s="4"/>
    </row>
    <row r="2" spans="1:22" s="5" customFormat="1" ht="18" x14ac:dyDescent="0.25">
      <c r="A2" s="671" t="str">
        <f>_ProjectName</f>
        <v>VoIP Communication System Replacement</v>
      </c>
      <c r="B2" s="671"/>
      <c r="C2" s="671"/>
      <c r="D2" s="671"/>
      <c r="E2" s="671"/>
      <c r="F2" s="671"/>
      <c r="G2" s="671"/>
      <c r="H2" s="671"/>
      <c r="I2" s="671"/>
      <c r="J2" s="671"/>
      <c r="K2" s="671"/>
      <c r="L2" s="4"/>
      <c r="M2" s="4"/>
      <c r="N2" s="4"/>
      <c r="O2" s="4"/>
      <c r="P2" s="4"/>
      <c r="Q2" s="4"/>
      <c r="R2" s="4"/>
      <c r="S2" s="4"/>
      <c r="T2" s="4"/>
      <c r="U2" s="4"/>
    </row>
    <row r="3" spans="1:22" s="5" customFormat="1" ht="18" x14ac:dyDescent="0.25">
      <c r="A3" s="670">
        <v>43347</v>
      </c>
      <c r="B3" s="671"/>
      <c r="C3" s="671"/>
      <c r="D3" s="671"/>
      <c r="E3" s="671"/>
      <c r="F3" s="671"/>
      <c r="G3" s="671"/>
      <c r="H3" s="671"/>
      <c r="I3" s="671"/>
      <c r="J3" s="671"/>
      <c r="K3" s="671"/>
      <c r="L3" s="4"/>
      <c r="M3" s="4"/>
      <c r="N3" s="4"/>
      <c r="O3" s="4"/>
      <c r="P3" s="4"/>
      <c r="Q3" s="4"/>
      <c r="R3" s="4"/>
      <c r="S3" s="4"/>
      <c r="T3" s="4"/>
      <c r="U3" s="4"/>
    </row>
    <row r="4" spans="1:22" s="5" customFormat="1" ht="18" x14ac:dyDescent="0.25">
      <c r="A4" s="128"/>
      <c r="B4" s="128"/>
      <c r="C4" s="128"/>
      <c r="D4" s="128"/>
      <c r="E4" s="128"/>
      <c r="F4" s="128"/>
      <c r="G4" s="128"/>
      <c r="H4" s="128"/>
      <c r="I4" s="128"/>
      <c r="J4" s="128"/>
      <c r="K4" s="128"/>
      <c r="L4" s="4"/>
      <c r="M4" s="4"/>
      <c r="N4" s="4"/>
      <c r="O4" s="4"/>
      <c r="P4" s="4"/>
      <c r="Q4" s="4"/>
      <c r="R4" s="4"/>
      <c r="S4" s="4"/>
      <c r="T4" s="4"/>
      <c r="U4" s="4"/>
    </row>
    <row r="5" spans="1:22" s="5" customFormat="1" ht="18" x14ac:dyDescent="0.25">
      <c r="A5" s="669" t="str">
        <f>_FormName</f>
        <v>Proposal Response Form #5 — Pricing</v>
      </c>
      <c r="B5" s="669"/>
      <c r="C5" s="669"/>
      <c r="D5" s="669"/>
      <c r="E5" s="669"/>
      <c r="F5" s="669"/>
      <c r="G5" s="669"/>
      <c r="H5" s="669"/>
      <c r="I5" s="669"/>
      <c r="J5" s="669"/>
      <c r="K5" s="669"/>
      <c r="L5" s="4"/>
      <c r="M5" s="4"/>
      <c r="N5" s="4"/>
      <c r="O5" s="4"/>
      <c r="P5" s="4"/>
      <c r="Q5" s="4"/>
      <c r="R5" s="4"/>
      <c r="S5" s="4"/>
      <c r="T5" s="4"/>
      <c r="U5" s="4"/>
    </row>
    <row r="6" spans="1:22" s="5" customFormat="1" ht="18" x14ac:dyDescent="0.25">
      <c r="A6" s="19"/>
      <c r="B6" s="19"/>
      <c r="C6" s="15"/>
      <c r="D6" s="15"/>
      <c r="E6" s="16"/>
      <c r="F6" s="16"/>
      <c r="G6" s="68"/>
      <c r="H6" s="1"/>
      <c r="I6" s="59"/>
      <c r="J6" s="2"/>
      <c r="K6" s="2"/>
      <c r="L6" s="4"/>
      <c r="M6" s="4"/>
      <c r="N6" s="4"/>
      <c r="O6" s="4"/>
      <c r="P6" s="4"/>
      <c r="Q6" s="4"/>
      <c r="R6" s="4"/>
      <c r="S6" s="4"/>
      <c r="T6" s="4"/>
      <c r="U6" s="4"/>
    </row>
    <row r="7" spans="1:22" s="5" customFormat="1" ht="18" x14ac:dyDescent="0.25">
      <c r="A7" s="8" t="s">
        <v>171</v>
      </c>
      <c r="B7" s="8"/>
      <c r="C7" s="663" t="s">
        <v>183</v>
      </c>
      <c r="D7" s="663"/>
      <c r="E7" s="663"/>
      <c r="F7" s="663"/>
      <c r="G7" s="663"/>
      <c r="H7" s="663"/>
      <c r="I7" s="663"/>
      <c r="J7" s="663"/>
      <c r="K7" s="663"/>
      <c r="L7" s="4"/>
      <c r="M7" s="4"/>
      <c r="N7" s="4"/>
      <c r="O7" s="4"/>
      <c r="P7" s="4"/>
      <c r="Q7" s="4"/>
      <c r="R7" s="4"/>
      <c r="S7" s="4"/>
      <c r="T7" s="4"/>
      <c r="U7" s="4"/>
    </row>
    <row r="8" spans="1:22" s="5" customFormat="1" ht="18" x14ac:dyDescent="0.25">
      <c r="A8" s="8" t="s">
        <v>172</v>
      </c>
      <c r="B8" s="8"/>
      <c r="C8" s="663" t="s">
        <v>184</v>
      </c>
      <c r="D8" s="663"/>
      <c r="E8" s="663"/>
      <c r="F8" s="663"/>
      <c r="G8" s="663"/>
      <c r="H8" s="663"/>
      <c r="I8" s="663"/>
      <c r="J8" s="663"/>
      <c r="K8" s="663"/>
      <c r="L8" s="4"/>
      <c r="M8" s="4"/>
      <c r="N8" s="4"/>
      <c r="O8" s="4"/>
      <c r="P8" s="4"/>
      <c r="Q8" s="4"/>
      <c r="R8" s="4"/>
      <c r="S8" s="4"/>
      <c r="T8" s="4"/>
      <c r="U8" s="4"/>
    </row>
    <row r="11" spans="1:22" ht="45.75" customHeight="1" x14ac:dyDescent="0.25">
      <c r="A11" s="666" t="s">
        <v>176</v>
      </c>
      <c r="B11" s="666"/>
      <c r="C11" s="666"/>
      <c r="D11" s="666"/>
      <c r="E11" s="666"/>
      <c r="F11" s="666"/>
      <c r="G11" s="666"/>
      <c r="H11" s="666"/>
      <c r="I11" s="666"/>
      <c r="J11" s="666"/>
      <c r="K11" s="666"/>
    </row>
    <row r="12" spans="1:22" ht="3" customHeight="1" x14ac:dyDescent="0.25">
      <c r="A12" s="73"/>
      <c r="B12" s="73"/>
    </row>
    <row r="13" spans="1:22" x14ac:dyDescent="0.25">
      <c r="A13" s="665" t="s">
        <v>83</v>
      </c>
      <c r="B13" s="665"/>
    </row>
    <row r="14" spans="1:22" ht="3" customHeight="1" x14ac:dyDescent="0.25">
      <c r="A14" s="74"/>
      <c r="B14" s="74"/>
    </row>
    <row r="15" spans="1:22" ht="12.75" customHeight="1" x14ac:dyDescent="0.25">
      <c r="A15" s="667" t="s">
        <v>169</v>
      </c>
      <c r="B15" s="667"/>
      <c r="C15" s="667"/>
      <c r="D15" s="667"/>
      <c r="E15" s="667"/>
      <c r="F15" s="667"/>
      <c r="G15" s="667"/>
      <c r="H15" s="667"/>
      <c r="I15" s="667"/>
      <c r="J15" s="667"/>
      <c r="K15" s="667"/>
    </row>
    <row r="16" spans="1:22" ht="3" customHeight="1" x14ac:dyDescent="0.25">
      <c r="A16" s="306"/>
      <c r="B16" s="306"/>
      <c r="C16" s="307"/>
      <c r="D16" s="307"/>
      <c r="E16" s="307"/>
      <c r="F16" s="307"/>
      <c r="G16" s="307"/>
      <c r="H16" s="307"/>
      <c r="I16" s="307"/>
      <c r="J16" s="307"/>
      <c r="K16" s="307"/>
    </row>
    <row r="17" spans="1:11" ht="13.5" customHeight="1" x14ac:dyDescent="0.25">
      <c r="A17" s="667" t="s">
        <v>170</v>
      </c>
      <c r="B17" s="667"/>
      <c r="C17" s="667"/>
      <c r="D17" s="667"/>
      <c r="E17" s="667"/>
      <c r="F17" s="667"/>
      <c r="G17" s="667"/>
      <c r="H17" s="667"/>
      <c r="I17" s="667"/>
      <c r="J17" s="667"/>
      <c r="K17" s="667"/>
    </row>
    <row r="18" spans="1:11" ht="4.5" customHeight="1" x14ac:dyDescent="0.25">
      <c r="A18" s="74"/>
      <c r="B18" s="75"/>
    </row>
    <row r="19" spans="1:11" ht="27" customHeight="1" x14ac:dyDescent="0.25">
      <c r="A19" s="664" t="s">
        <v>126</v>
      </c>
      <c r="B19" s="664"/>
      <c r="C19" s="664"/>
      <c r="D19" s="664"/>
      <c r="E19" s="664"/>
      <c r="F19" s="664"/>
      <c r="G19" s="664"/>
      <c r="H19" s="664"/>
      <c r="I19" s="664"/>
      <c r="J19" s="664"/>
      <c r="K19" s="664"/>
    </row>
    <row r="20" spans="1:11" ht="3" customHeight="1" x14ac:dyDescent="0.25">
      <c r="A20" s="90"/>
      <c r="B20" s="75"/>
    </row>
    <row r="21" spans="1:11" ht="15" customHeight="1" x14ac:dyDescent="0.25">
      <c r="A21" s="665" t="s">
        <v>165</v>
      </c>
      <c r="B21" s="665"/>
      <c r="C21" s="665"/>
      <c r="D21" s="665"/>
      <c r="E21" s="665"/>
      <c r="F21" s="665"/>
      <c r="G21" s="665"/>
      <c r="H21" s="665"/>
      <c r="I21" s="665"/>
      <c r="J21" s="665"/>
      <c r="K21" s="80"/>
    </row>
    <row r="22" spans="1:11" x14ac:dyDescent="0.25">
      <c r="A22" s="668" t="s">
        <v>166</v>
      </c>
      <c r="B22" s="668"/>
      <c r="C22" s="668"/>
      <c r="D22" s="668"/>
      <c r="E22" s="668"/>
      <c r="F22" s="668"/>
      <c r="G22" s="668"/>
      <c r="H22" s="668"/>
      <c r="I22" s="668"/>
      <c r="J22" s="668"/>
      <c r="K22" s="668"/>
    </row>
    <row r="23" spans="1:11" ht="3" customHeight="1" x14ac:dyDescent="0.25">
      <c r="A23" s="74"/>
      <c r="B23" s="75"/>
    </row>
    <row r="24" spans="1:11" ht="15" customHeight="1" x14ac:dyDescent="0.25">
      <c r="A24" s="665" t="s">
        <v>91</v>
      </c>
      <c r="B24" s="665"/>
      <c r="C24" s="665"/>
      <c r="D24" s="665"/>
      <c r="E24" s="665"/>
      <c r="F24" s="665"/>
      <c r="G24" s="665"/>
      <c r="H24" s="665"/>
      <c r="I24" s="665"/>
      <c r="J24" s="665"/>
      <c r="K24" s="80"/>
    </row>
    <row r="25" spans="1:11" ht="30.75" customHeight="1" x14ac:dyDescent="0.25">
      <c r="A25" s="668" t="s">
        <v>167</v>
      </c>
      <c r="B25" s="668"/>
      <c r="C25" s="668"/>
      <c r="D25" s="668"/>
      <c r="E25" s="668"/>
      <c r="F25" s="668"/>
      <c r="G25" s="668"/>
      <c r="H25" s="668"/>
      <c r="I25" s="668"/>
      <c r="J25" s="668"/>
      <c r="K25" s="668"/>
    </row>
    <row r="26" spans="1:11" ht="5.25" customHeight="1" x14ac:dyDescent="0.25">
      <c r="A26" s="80"/>
      <c r="B26" s="80"/>
      <c r="C26" s="80"/>
      <c r="D26" s="80"/>
      <c r="E26" s="80"/>
      <c r="F26" s="80"/>
      <c r="G26" s="80"/>
      <c r="H26" s="80"/>
      <c r="I26" s="80"/>
      <c r="J26" s="80"/>
      <c r="K26" s="80"/>
    </row>
    <row r="27" spans="1:11" ht="15" customHeight="1" x14ac:dyDescent="0.25">
      <c r="A27" s="665" t="s">
        <v>109</v>
      </c>
      <c r="B27" s="665"/>
      <c r="C27" s="665"/>
      <c r="D27" s="665"/>
      <c r="E27" s="665"/>
      <c r="F27" s="665"/>
      <c r="G27" s="665"/>
      <c r="H27" s="665"/>
      <c r="I27" s="665"/>
      <c r="J27" s="665"/>
      <c r="K27" s="80"/>
    </row>
    <row r="28" spans="1:11" ht="35.25" customHeight="1" x14ac:dyDescent="0.25">
      <c r="A28" s="668" t="s">
        <v>168</v>
      </c>
      <c r="B28" s="668"/>
      <c r="C28" s="668"/>
      <c r="D28" s="668"/>
      <c r="E28" s="668"/>
      <c r="F28" s="668"/>
      <c r="G28" s="668"/>
      <c r="H28" s="668"/>
      <c r="I28" s="668"/>
      <c r="J28" s="668"/>
      <c r="K28" s="668"/>
    </row>
  </sheetData>
  <sheetProtection selectLockedCells="1"/>
  <mergeCells count="17">
    <mergeCell ref="A28:K28"/>
    <mergeCell ref="C8:K8"/>
    <mergeCell ref="A5:K5"/>
    <mergeCell ref="A3:K3"/>
    <mergeCell ref="A2:K2"/>
    <mergeCell ref="A24:J24"/>
    <mergeCell ref="A25:K25"/>
    <mergeCell ref="A27:J27"/>
    <mergeCell ref="A21:J21"/>
    <mergeCell ref="A22:K22"/>
    <mergeCell ref="A1:K1"/>
    <mergeCell ref="C7:K7"/>
    <mergeCell ref="A19:K19"/>
    <mergeCell ref="A13:B13"/>
    <mergeCell ref="A11:K11"/>
    <mergeCell ref="A15:K15"/>
    <mergeCell ref="A17:K17"/>
  </mergeCells>
  <pageMargins left="0.7" right="0.7" top="0.75" bottom="0.75" header="0.3" footer="0.3"/>
  <pageSetup scale="67" fitToHeight="0" orientation="portrait" r:id="rId1"/>
  <headerFooter>
    <oddFooter>&amp;CPRF 5
Page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W39"/>
  <sheetViews>
    <sheetView tabSelected="1" workbookViewId="0">
      <pane ySplit="8" topLeftCell="A9" activePane="bottomLeft" state="frozen"/>
      <selection activeCell="C5" sqref="C5"/>
      <selection pane="bottomLeft" activeCell="J39" sqref="A1:J39"/>
    </sheetView>
  </sheetViews>
  <sheetFormatPr defaultRowHeight="15" x14ac:dyDescent="0.25"/>
  <cols>
    <col min="1" max="1" width="35.140625" customWidth="1"/>
    <col min="6" max="6" width="0.28515625" customWidth="1"/>
    <col min="7" max="7" width="11.140625" hidden="1" customWidth="1"/>
    <col min="8" max="8" width="9.140625" hidden="1" customWidth="1"/>
    <col min="9" max="9" width="29.42578125" customWidth="1"/>
    <col min="10" max="10" width="32.28515625" customWidth="1"/>
    <col min="11" max="11" width="29.42578125" style="86" customWidth="1"/>
  </cols>
  <sheetData>
    <row r="1" spans="1:23" s="5" customFormat="1" ht="18" x14ac:dyDescent="0.25">
      <c r="A1" s="383" t="s">
        <v>260</v>
      </c>
      <c r="B1" s="17"/>
      <c r="C1" s="81"/>
      <c r="D1" s="17"/>
      <c r="E1" s="17"/>
      <c r="F1" s="17"/>
      <c r="G1" s="68"/>
      <c r="H1" s="1"/>
      <c r="I1" s="58"/>
      <c r="J1" s="76" t="s">
        <v>1</v>
      </c>
      <c r="K1" s="68"/>
      <c r="L1" s="58"/>
      <c r="M1" s="58"/>
      <c r="N1" s="4"/>
      <c r="O1" s="4"/>
      <c r="P1" s="4"/>
      <c r="Q1" s="4"/>
      <c r="R1" s="4"/>
      <c r="S1" s="4"/>
      <c r="T1" s="4"/>
      <c r="U1" s="4"/>
      <c r="V1" s="4"/>
      <c r="W1" s="4"/>
    </row>
    <row r="2" spans="1:23" s="5" customFormat="1" ht="18" x14ac:dyDescent="0.25">
      <c r="A2" s="12" t="s">
        <v>242</v>
      </c>
      <c r="B2" s="12"/>
      <c r="C2" s="12"/>
      <c r="D2" s="12"/>
      <c r="E2" s="12"/>
      <c r="F2" s="12"/>
      <c r="G2" s="68"/>
      <c r="H2" s="1"/>
      <c r="I2" s="58"/>
      <c r="J2" s="76" t="s">
        <v>117</v>
      </c>
      <c r="K2" s="68"/>
      <c r="L2" s="58"/>
      <c r="M2" s="58"/>
      <c r="N2" s="4"/>
      <c r="O2" s="4"/>
      <c r="P2" s="4"/>
      <c r="Q2" s="4"/>
      <c r="R2" s="4"/>
      <c r="S2" s="4"/>
      <c r="T2" s="4"/>
      <c r="U2" s="4"/>
      <c r="V2" s="4"/>
    </row>
    <row r="3" spans="1:23" s="5" customFormat="1" ht="18" x14ac:dyDescent="0.25">
      <c r="A3" s="661" t="str">
        <f>_FormName</f>
        <v>Proposal Response Form #5 — Pricing</v>
      </c>
      <c r="B3" s="661"/>
      <c r="C3" s="661"/>
      <c r="D3" s="661"/>
      <c r="E3" s="661"/>
      <c r="F3" s="661"/>
      <c r="G3" s="661"/>
      <c r="H3" s="661"/>
      <c r="I3" s="661"/>
      <c r="J3" s="661"/>
      <c r="K3" s="661"/>
      <c r="L3" s="58"/>
      <c r="M3" s="58"/>
      <c r="N3" s="4"/>
      <c r="O3" s="4"/>
      <c r="P3" s="4"/>
      <c r="Q3" s="4"/>
      <c r="R3" s="4"/>
      <c r="S3" s="4"/>
      <c r="T3" s="4"/>
      <c r="U3" s="4"/>
      <c r="V3" s="4"/>
    </row>
    <row r="4" spans="1:23" s="5" customFormat="1" ht="18" x14ac:dyDescent="0.25">
      <c r="A4" s="19"/>
      <c r="B4" s="19"/>
      <c r="C4" s="15"/>
      <c r="D4" s="15"/>
      <c r="E4" s="16"/>
      <c r="F4" s="16"/>
      <c r="G4" s="68"/>
      <c r="H4" s="1"/>
      <c r="I4" s="59"/>
      <c r="J4" s="59"/>
      <c r="K4" s="59"/>
      <c r="L4" s="4"/>
      <c r="M4" s="4"/>
      <c r="N4" s="4"/>
      <c r="O4" s="4"/>
      <c r="P4" s="4"/>
      <c r="Q4" s="4"/>
      <c r="R4" s="4"/>
      <c r="S4" s="4"/>
      <c r="T4" s="4"/>
      <c r="U4" s="4"/>
    </row>
    <row r="5" spans="1:23" s="5" customFormat="1" ht="19.5" x14ac:dyDescent="0.25">
      <c r="A5" s="8" t="s">
        <v>6</v>
      </c>
      <c r="B5" s="8"/>
      <c r="C5" s="309" t="str">
        <f>IF(ProposerName="", "", ProposerName)</f>
        <v>RespondingVendor</v>
      </c>
      <c r="D5" s="309"/>
      <c r="E5" s="309"/>
      <c r="F5" s="309"/>
      <c r="G5" s="309"/>
      <c r="H5" s="309"/>
      <c r="I5" s="309"/>
      <c r="J5" s="310"/>
      <c r="K5" s="7"/>
      <c r="L5" s="4"/>
      <c r="M5" s="4"/>
      <c r="N5" s="4"/>
      <c r="O5" s="4"/>
      <c r="P5" s="4"/>
      <c r="Q5" s="4"/>
      <c r="R5" s="4"/>
      <c r="S5" s="4"/>
      <c r="T5" s="4"/>
      <c r="U5" s="4"/>
    </row>
    <row r="6" spans="1:23" s="5" customFormat="1" ht="2.1" customHeight="1" x14ac:dyDescent="0.25">
      <c r="A6" s="8"/>
      <c r="B6" s="8"/>
      <c r="C6" s="8"/>
      <c r="D6" s="8"/>
      <c r="E6" s="8"/>
      <c r="F6" s="8"/>
      <c r="G6" s="8"/>
      <c r="H6" s="8"/>
      <c r="I6" s="8"/>
      <c r="J6" s="8"/>
      <c r="K6" s="8"/>
      <c r="L6" s="4"/>
      <c r="M6" s="4"/>
      <c r="N6" s="4"/>
      <c r="O6" s="4"/>
      <c r="P6" s="4"/>
      <c r="Q6" s="4"/>
      <c r="R6" s="4"/>
      <c r="S6" s="4"/>
      <c r="T6" s="4"/>
      <c r="U6" s="4"/>
    </row>
    <row r="7" spans="1:23" s="5" customFormat="1" ht="19.5" x14ac:dyDescent="0.25">
      <c r="A7" s="8" t="s">
        <v>7</v>
      </c>
      <c r="B7" s="8"/>
      <c r="C7" s="309" t="str">
        <f>IF(Solution="", "", Solution)</f>
        <v>VendorPlatform</v>
      </c>
      <c r="D7" s="309"/>
      <c r="E7" s="309"/>
      <c r="F7" s="309"/>
      <c r="G7" s="309"/>
      <c r="H7" s="309"/>
      <c r="I7" s="309"/>
      <c r="J7" s="310"/>
      <c r="K7" s="7"/>
      <c r="L7" s="4"/>
      <c r="M7" s="4"/>
      <c r="N7" s="4"/>
      <c r="O7" s="4"/>
      <c r="P7" s="4"/>
      <c r="Q7" s="4"/>
      <c r="R7" s="4"/>
      <c r="S7" s="4"/>
      <c r="T7" s="4"/>
      <c r="U7" s="4"/>
    </row>
    <row r="8" spans="1:23" ht="15.75" thickBot="1" x14ac:dyDescent="0.3"/>
    <row r="9" spans="1:23" ht="5.25" customHeight="1" x14ac:dyDescent="0.25">
      <c r="I9" s="122"/>
      <c r="J9" s="122"/>
    </row>
    <row r="10" spans="1:23" x14ac:dyDescent="0.25">
      <c r="A10" s="632" t="s">
        <v>173</v>
      </c>
      <c r="B10" s="84"/>
      <c r="C10" s="84"/>
      <c r="D10" s="84"/>
      <c r="E10" s="84"/>
      <c r="F10" s="84"/>
      <c r="G10" s="84"/>
      <c r="H10" s="84"/>
      <c r="I10" s="131" t="s">
        <v>110</v>
      </c>
      <c r="J10" s="131" t="s">
        <v>134</v>
      </c>
      <c r="K10" s="87"/>
    </row>
    <row r="11" spans="1:23" x14ac:dyDescent="0.25">
      <c r="A11" s="631" t="s">
        <v>92</v>
      </c>
      <c r="B11" s="77"/>
      <c r="I11" s="133">
        <f>SUM(SummarySheet!I100)</f>
        <v>0</v>
      </c>
      <c r="J11" s="133">
        <f>SUM(SummarySheet!I54)</f>
        <v>0</v>
      </c>
      <c r="K11" s="88"/>
      <c r="L11" s="88"/>
    </row>
    <row r="12" spans="1:23" x14ac:dyDescent="0.25">
      <c r="A12" s="631" t="s">
        <v>93</v>
      </c>
      <c r="B12" s="77"/>
      <c r="I12" s="133">
        <f>SUM('Seaside Heights ES'!I115,'Seaside HS-MS'!I101,'Blank 2'!I94,)-SUM('Seaside Heights ES'!I71:I75)</f>
        <v>0</v>
      </c>
      <c r="J12" s="133">
        <f>SUM('Continuation Sheet'!M100)</f>
        <v>0</v>
      </c>
      <c r="K12" s="88"/>
    </row>
    <row r="13" spans="1:23" x14ac:dyDescent="0.25">
      <c r="A13" s="632" t="s">
        <v>243</v>
      </c>
      <c r="B13" s="84"/>
      <c r="C13" s="84"/>
      <c r="D13" s="84"/>
      <c r="E13" s="84"/>
      <c r="F13" s="84"/>
      <c r="G13" s="84"/>
      <c r="H13" s="84"/>
      <c r="I13" s="123"/>
      <c r="J13" s="308"/>
    </row>
    <row r="14" spans="1:23" ht="15" hidden="1" customHeight="1" x14ac:dyDescent="0.25">
      <c r="A14" s="631" t="s">
        <v>127</v>
      </c>
      <c r="B14" s="77"/>
      <c r="I14" s="124">
        <f>'Services &amp; Alternates'!I63</f>
        <v>0</v>
      </c>
      <c r="J14" s="124">
        <f>(('Services &amp; Alternates'!M63)*12)-(('Services &amp; Alternates'!M57+'Services &amp; Alternates'!M59)*11)</f>
        <v>0</v>
      </c>
      <c r="K14" s="129"/>
    </row>
    <row r="15" spans="1:23" x14ac:dyDescent="0.25">
      <c r="A15" s="633" t="s">
        <v>128</v>
      </c>
      <c r="B15" s="77"/>
      <c r="I15" s="133">
        <f>'Services &amp; Alternates'!I101</f>
        <v>0</v>
      </c>
      <c r="J15" s="133">
        <f>(('Services &amp; Alternates'!M101)*12)-(('Services &amp; Alternates'!M73+'Services &amp; Alternates'!M75+'Services &amp; Alternates'!M77)*11)</f>
        <v>0</v>
      </c>
      <c r="K15" s="130"/>
    </row>
    <row r="16" spans="1:23" x14ac:dyDescent="0.25">
      <c r="A16" s="633" t="s">
        <v>223</v>
      </c>
      <c r="B16" s="77"/>
      <c r="I16" s="133">
        <f>'Services &amp; Alternates'!I217</f>
        <v>0</v>
      </c>
      <c r="J16" s="133">
        <f>(('Services &amp; Alternates'!M102)*12)-(('Services &amp; Alternates'!M74+'Services &amp; Alternates'!M76+'Services &amp; Alternates'!M78)*11)</f>
        <v>0</v>
      </c>
      <c r="K16" s="130"/>
    </row>
    <row r="17" spans="1:11" x14ac:dyDescent="0.25">
      <c r="A17" s="633" t="s">
        <v>129</v>
      </c>
      <c r="B17" s="77"/>
      <c r="I17" s="124"/>
      <c r="J17" s="124"/>
      <c r="K17" s="129"/>
    </row>
    <row r="18" spans="1:11" x14ac:dyDescent="0.25">
      <c r="A18" s="631" t="s">
        <v>136</v>
      </c>
      <c r="B18" s="77"/>
      <c r="I18" s="133">
        <f>'Services &amp; Alternates'!I104</f>
        <v>0</v>
      </c>
      <c r="J18" s="133">
        <f>(('Services &amp; Alternates'!M104)*12)-(('Services &amp; Alternates'!M76+'Services &amp; Alternates'!M78+'Services &amp; Alternates'!M80)*11)</f>
        <v>0</v>
      </c>
      <c r="K18" s="129"/>
    </row>
    <row r="19" spans="1:11" x14ac:dyDescent="0.25">
      <c r="A19" s="631" t="s">
        <v>156</v>
      </c>
      <c r="B19" s="77"/>
      <c r="I19" s="133">
        <f>'Services &amp; Alternates'!I154</f>
        <v>0</v>
      </c>
      <c r="J19" s="133">
        <f>('Services &amp; Alternates'!M154)*12</f>
        <v>0</v>
      </c>
      <c r="K19" s="129"/>
    </row>
    <row r="20" spans="1:11" x14ac:dyDescent="0.25">
      <c r="A20" s="633" t="s">
        <v>130</v>
      </c>
      <c r="B20" s="77"/>
      <c r="I20" s="133">
        <f>'Services &amp; Alternates'!I172</f>
        <v>0</v>
      </c>
      <c r="J20" s="133">
        <f>(('Services &amp; Alternates'!M172)*12)-('Services &amp; Alternates'!M170*11)</f>
        <v>0</v>
      </c>
      <c r="K20" s="130"/>
    </row>
    <row r="21" spans="1:11" x14ac:dyDescent="0.25">
      <c r="A21" s="633" t="s">
        <v>263</v>
      </c>
      <c r="B21" s="77"/>
      <c r="I21" s="133">
        <f>'Services &amp; Alternates'!I173</f>
        <v>0</v>
      </c>
      <c r="J21" s="133">
        <f>(('Services &amp; Alternates'!M173)*12)-('Services &amp; Alternates'!M171*11)</f>
        <v>0</v>
      </c>
      <c r="K21" s="130"/>
    </row>
    <row r="22" spans="1:11" x14ac:dyDescent="0.25">
      <c r="A22" s="633"/>
      <c r="B22" s="77"/>
      <c r="I22" s="133">
        <f>'Services &amp; Alternates'!I174</f>
        <v>0</v>
      </c>
      <c r="J22" s="133">
        <f>(('Services &amp; Alternates'!M174)*12)-('Services &amp; Alternates'!M172*11)</f>
        <v>0</v>
      </c>
      <c r="K22" s="130"/>
    </row>
    <row r="23" spans="1:11" x14ac:dyDescent="0.25">
      <c r="A23" s="633" t="s">
        <v>257</v>
      </c>
      <c r="B23" s="77"/>
      <c r="I23" s="133">
        <f>'Services &amp; Alternates'!I175</f>
        <v>0</v>
      </c>
      <c r="J23" s="133">
        <f>(('Services &amp; Alternates'!M175)*12)-('Services &amp; Alternates'!M173*11)</f>
        <v>0</v>
      </c>
      <c r="K23" s="130"/>
    </row>
    <row r="24" spans="1:11" x14ac:dyDescent="0.25">
      <c r="A24" s="633" t="s">
        <v>272</v>
      </c>
      <c r="B24" s="77"/>
      <c r="I24" s="133">
        <f>'Services &amp; Alternates'!I176</f>
        <v>0</v>
      </c>
      <c r="J24" s="133">
        <f>(('Services &amp; Alternates'!M176)*12)-('Services &amp; Alternates'!M174*11)</f>
        <v>0</v>
      </c>
      <c r="K24" s="130"/>
    </row>
    <row r="25" spans="1:11" x14ac:dyDescent="0.25">
      <c r="A25" s="633" t="s">
        <v>131</v>
      </c>
      <c r="B25" s="77"/>
      <c r="I25" s="124"/>
      <c r="J25" s="124"/>
      <c r="K25" s="129"/>
    </row>
    <row r="26" spans="1:11" x14ac:dyDescent="0.25">
      <c r="A26" s="633" t="s">
        <v>252</v>
      </c>
      <c r="B26" s="77"/>
      <c r="I26" s="133">
        <f>'Services &amp; Alternates'!I28</f>
        <v>0</v>
      </c>
      <c r="J26" s="133">
        <f>'Services &amp; Alternates'!M28</f>
        <v>0</v>
      </c>
      <c r="K26" s="129"/>
    </row>
    <row r="27" spans="1:11" x14ac:dyDescent="0.25">
      <c r="A27" s="631" t="s">
        <v>137</v>
      </c>
      <c r="B27" s="77"/>
      <c r="I27" s="133">
        <f>'Services &amp; Alternates'!I180</f>
        <v>0</v>
      </c>
      <c r="J27" s="133">
        <f>'Services &amp; Alternates'!M180</f>
        <v>0</v>
      </c>
      <c r="K27" s="129"/>
    </row>
    <row r="28" spans="1:11" ht="15" hidden="1" customHeight="1" x14ac:dyDescent="0.25">
      <c r="A28" s="631" t="s">
        <v>139</v>
      </c>
      <c r="B28" s="77"/>
      <c r="I28" s="124">
        <f>('Services &amp; Alternates'!I192)</f>
        <v>0</v>
      </c>
      <c r="J28" s="124">
        <f>(('Services &amp; Alternates'!M192)*12)-('Services &amp; Alternates'!M190*11)</f>
        <v>0</v>
      </c>
      <c r="K28" s="129"/>
    </row>
    <row r="29" spans="1:11" x14ac:dyDescent="0.25">
      <c r="A29" s="632" t="s">
        <v>244</v>
      </c>
      <c r="B29" s="85"/>
      <c r="C29" s="85"/>
      <c r="D29" s="85"/>
      <c r="E29" s="85"/>
      <c r="F29" s="85"/>
      <c r="G29" s="85"/>
      <c r="H29" s="85"/>
      <c r="I29" s="125"/>
      <c r="J29" s="308"/>
      <c r="K29" s="56"/>
    </row>
    <row r="30" spans="1:11" x14ac:dyDescent="0.25">
      <c r="A30" s="634" t="s">
        <v>131</v>
      </c>
      <c r="B30" s="82"/>
      <c r="C30" s="82"/>
      <c r="D30" s="82"/>
      <c r="E30" s="82"/>
      <c r="F30" s="82"/>
      <c r="G30" s="82"/>
      <c r="H30" s="82"/>
      <c r="I30" s="133">
        <f>'Continuation Sheet'!I54</f>
        <v>0</v>
      </c>
      <c r="J30" s="133">
        <f>('Continuation Sheet'!M54)*12</f>
        <v>0</v>
      </c>
      <c r="K30" s="88"/>
    </row>
    <row r="31" spans="1:11" x14ac:dyDescent="0.25">
      <c r="A31" s="634" t="s">
        <v>132</v>
      </c>
      <c r="B31" s="82"/>
      <c r="C31" s="82"/>
      <c r="D31" s="82"/>
      <c r="E31" s="82"/>
      <c r="F31" s="82"/>
      <c r="G31" s="82"/>
      <c r="H31" s="82"/>
      <c r="I31" s="133">
        <f>'Continuation Sheet'!I100</f>
        <v>0</v>
      </c>
      <c r="J31" s="133">
        <f>('Continuation Sheet'!M100)*12</f>
        <v>0</v>
      </c>
      <c r="K31" s="88"/>
    </row>
    <row r="32" spans="1:11" ht="12" customHeight="1" thickBot="1" x14ac:dyDescent="0.3">
      <c r="A32" s="634"/>
      <c r="B32" s="82"/>
      <c r="C32" s="82"/>
      <c r="D32" s="82"/>
      <c r="E32" s="82"/>
      <c r="F32" s="82"/>
      <c r="G32" s="82"/>
      <c r="H32" s="82"/>
      <c r="I32" s="124"/>
      <c r="J32" s="124"/>
      <c r="K32" s="88"/>
    </row>
    <row r="33" spans="1:11" ht="14.25" customHeight="1" thickBot="1" x14ac:dyDescent="0.3">
      <c r="A33" s="642" t="s">
        <v>245</v>
      </c>
      <c r="B33" s="643"/>
      <c r="C33" s="643"/>
      <c r="D33" s="643"/>
      <c r="E33" s="643"/>
      <c r="F33" s="643"/>
      <c r="G33" s="643"/>
      <c r="H33" s="643"/>
      <c r="I33" s="641">
        <f>SUM(I187,I103,I83)</f>
        <v>0</v>
      </c>
      <c r="J33" s="641">
        <f>SUM(J11,J15,J20,J27,J30)</f>
        <v>0</v>
      </c>
      <c r="K33" s="89"/>
    </row>
    <row r="34" spans="1:11" s="79" customFormat="1" ht="18.75" customHeight="1" x14ac:dyDescent="0.25">
      <c r="A34" s="635" t="s">
        <v>246</v>
      </c>
      <c r="B34" s="78"/>
      <c r="C34" s="78"/>
      <c r="D34" s="78"/>
      <c r="E34" s="78"/>
      <c r="F34" s="78"/>
      <c r="G34" s="78"/>
      <c r="H34" s="78"/>
      <c r="I34" s="126">
        <f>SUM(I12,I15,I20,I27,I36:J37)</f>
        <v>0</v>
      </c>
      <c r="J34" s="126">
        <f>SUM(J12,J15,J20,J27,J30)</f>
        <v>0</v>
      </c>
      <c r="K34" s="89"/>
    </row>
    <row r="35" spans="1:11" ht="13.5" customHeight="1" thickBot="1" x14ac:dyDescent="0.3">
      <c r="I35" s="127"/>
      <c r="J35" s="127"/>
    </row>
    <row r="36" spans="1:11" ht="9" customHeight="1" x14ac:dyDescent="0.25"/>
    <row r="37" spans="1:11" x14ac:dyDescent="0.25">
      <c r="A37" s="636" t="s">
        <v>135</v>
      </c>
      <c r="B37" s="636"/>
      <c r="C37" s="636"/>
      <c r="D37" s="636"/>
      <c r="E37" s="636"/>
      <c r="F37" s="636"/>
      <c r="G37" s="636"/>
      <c r="H37" s="636"/>
      <c r="I37" s="636"/>
      <c r="J37" s="636"/>
    </row>
    <row r="38" spans="1:11" ht="3" customHeight="1" x14ac:dyDescent="0.25">
      <c r="A38" s="636"/>
      <c r="B38" s="636"/>
      <c r="C38" s="636"/>
      <c r="D38" s="636"/>
      <c r="E38" s="636"/>
      <c r="F38" s="636"/>
      <c r="G38" s="636"/>
      <c r="H38" s="636"/>
      <c r="I38" s="636"/>
      <c r="J38" s="636"/>
    </row>
    <row r="39" spans="1:11" x14ac:dyDescent="0.25">
      <c r="A39" s="660" t="s">
        <v>147</v>
      </c>
      <c r="B39" s="660"/>
      <c r="C39" s="660"/>
      <c r="D39" s="660"/>
      <c r="E39" s="660"/>
      <c r="F39" s="660"/>
      <c r="G39" s="660"/>
      <c r="H39" s="660"/>
      <c r="I39" s="660"/>
      <c r="J39" s="660"/>
    </row>
  </sheetData>
  <sheetProtection selectLockedCells="1" selectUnlockedCells="1"/>
  <pageMargins left="0.7" right="0.7" top="0.75" bottom="0.75" header="0.3" footer="0.3"/>
  <pageSetup scale="74" fitToHeight="0" orientation="landscape" r:id="rId1"/>
  <headerFooter>
    <oddFooter>&amp;CPRF 5
Page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pageSetUpPr fitToPage="1"/>
  </sheetPr>
  <dimension ref="A1:Y134"/>
  <sheetViews>
    <sheetView zoomScale="115" zoomScaleNormal="115" workbookViewId="0">
      <pane xSplit="2" ySplit="12" topLeftCell="K92" activePane="bottomRight" state="frozen"/>
      <selection pane="topRight" activeCell="C1" sqref="C1"/>
      <selection pane="bottomLeft" activeCell="A12" sqref="A12"/>
      <selection pane="bottomRight" sqref="A1:O105"/>
    </sheetView>
  </sheetViews>
  <sheetFormatPr defaultColWidth="9.140625" defaultRowHeight="15" x14ac:dyDescent="0.25"/>
  <cols>
    <col min="1" max="1" width="64.28515625" style="452" customWidth="1"/>
    <col min="2" max="2" width="8.28515625" style="454" customWidth="1"/>
    <col min="3" max="3" width="9.5703125" style="467" customWidth="1"/>
    <col min="4" max="4" width="1.7109375" style="452" customWidth="1"/>
    <col min="5" max="5" width="20.7109375" style="468" customWidth="1"/>
    <col min="6" max="6" width="8.85546875" style="452" customWidth="1"/>
    <col min="7" max="7" width="12.7109375" style="406" customWidth="1"/>
    <col min="8" max="8" width="1.7109375" style="452" customWidth="1"/>
    <col min="9" max="9" width="14.7109375" style="406" customWidth="1"/>
    <col min="10" max="10" width="3.140625" style="65" customWidth="1"/>
    <col min="11" max="11" width="20.7109375" style="396" customWidth="1"/>
    <col min="12" max="12" width="3.140625" style="65" customWidth="1"/>
    <col min="13" max="13" width="12.7109375" style="406" customWidth="1"/>
    <col min="14" max="14" width="1.7109375" style="452" customWidth="1"/>
    <col min="15" max="15" width="14.7109375" style="406" customWidth="1"/>
    <col min="16" max="16384" width="9.140625" style="452"/>
  </cols>
  <sheetData>
    <row r="1" spans="1:25" s="436" customFormat="1" ht="18.75" x14ac:dyDescent="0.25">
      <c r="A1" s="654" t="s">
        <v>260</v>
      </c>
      <c r="B1" s="428"/>
      <c r="C1" s="429"/>
      <c r="D1" s="428"/>
      <c r="E1" s="430"/>
      <c r="F1" s="428"/>
      <c r="G1" s="431"/>
      <c r="H1" s="432"/>
      <c r="I1" s="431"/>
      <c r="J1" s="433"/>
      <c r="K1" s="434"/>
      <c r="L1" s="433"/>
      <c r="M1" s="433"/>
      <c r="N1" s="433"/>
      <c r="O1" s="433" t="s">
        <v>192</v>
      </c>
      <c r="P1" s="435"/>
      <c r="Q1" s="435"/>
      <c r="R1" s="435"/>
      <c r="S1" s="435"/>
      <c r="T1" s="435"/>
      <c r="U1" s="435"/>
      <c r="V1" s="435"/>
      <c r="W1" s="435"/>
      <c r="X1" s="435"/>
      <c r="Y1" s="435"/>
    </row>
    <row r="2" spans="1:25" s="436" customFormat="1" ht="2.1" customHeight="1" x14ac:dyDescent="0.25">
      <c r="A2" s="437"/>
      <c r="B2" s="438"/>
      <c r="C2" s="439"/>
      <c r="D2" s="438"/>
      <c r="E2" s="440"/>
      <c r="F2" s="441"/>
      <c r="G2" s="442"/>
      <c r="H2" s="443"/>
      <c r="I2" s="431"/>
      <c r="J2" s="431"/>
      <c r="K2" s="444"/>
      <c r="L2" s="431"/>
      <c r="M2" s="442"/>
      <c r="N2" s="445"/>
      <c r="O2" s="442"/>
      <c r="P2" s="445"/>
      <c r="Q2" s="435"/>
      <c r="R2" s="435"/>
      <c r="S2" s="435"/>
      <c r="T2" s="435"/>
      <c r="U2" s="435"/>
      <c r="V2" s="435"/>
      <c r="W2" s="435"/>
      <c r="X2" s="435"/>
    </row>
    <row r="3" spans="1:25" s="436" customFormat="1" ht="14.25" customHeight="1" x14ac:dyDescent="0.25">
      <c r="A3" s="609" t="s">
        <v>261</v>
      </c>
      <c r="B3" s="438"/>
      <c r="C3" s="439"/>
      <c r="D3" s="438"/>
      <c r="E3" s="440"/>
      <c r="F3" s="441"/>
      <c r="G3" s="442"/>
      <c r="H3" s="443"/>
      <c r="I3" s="431"/>
      <c r="J3" s="431"/>
      <c r="K3" s="444"/>
      <c r="L3" s="431"/>
      <c r="M3" s="442"/>
      <c r="N3" s="445"/>
      <c r="O3" s="442"/>
      <c r="P3" s="445"/>
      <c r="Q3" s="435"/>
      <c r="R3" s="435"/>
      <c r="S3" s="435"/>
      <c r="T3" s="435"/>
      <c r="U3" s="435"/>
      <c r="V3" s="435"/>
      <c r="W3" s="435"/>
      <c r="X3" s="435"/>
    </row>
    <row r="4" spans="1:25" s="436" customFormat="1" ht="18.75" x14ac:dyDescent="0.25">
      <c r="A4" s="657" t="str">
        <f>_FormName</f>
        <v>Proposal Response Form #5 — Pricing</v>
      </c>
      <c r="B4" s="657"/>
      <c r="C4" s="657"/>
      <c r="D4" s="657"/>
      <c r="E4" s="657"/>
      <c r="F4" s="657"/>
      <c r="G4" s="657"/>
      <c r="H4" s="657"/>
      <c r="I4" s="657"/>
      <c r="J4" s="657"/>
      <c r="K4" s="657"/>
      <c r="L4" s="657"/>
      <c r="M4" s="657"/>
      <c r="N4" s="446"/>
      <c r="O4" s="447"/>
      <c r="P4" s="435"/>
      <c r="Q4" s="435"/>
      <c r="R4" s="435"/>
      <c r="S4" s="435"/>
      <c r="T4" s="435"/>
      <c r="U4" s="435"/>
      <c r="V4" s="435"/>
      <c r="W4" s="435"/>
      <c r="X4" s="435"/>
    </row>
    <row r="5" spans="1:25" s="436" customFormat="1" ht="2.1" customHeight="1" x14ac:dyDescent="0.25">
      <c r="A5" s="610"/>
      <c r="B5" s="610"/>
      <c r="C5" s="611"/>
      <c r="D5" s="612"/>
      <c r="E5" s="6"/>
      <c r="F5" s="6"/>
      <c r="G5" s="613"/>
      <c r="H5" s="614"/>
      <c r="I5" s="613"/>
      <c r="J5" s="615"/>
      <c r="K5" s="616"/>
      <c r="L5" s="615"/>
      <c r="M5" s="613"/>
      <c r="N5" s="432"/>
      <c r="O5" s="431"/>
      <c r="P5" s="435"/>
      <c r="Q5" s="435"/>
      <c r="R5" s="435"/>
      <c r="S5" s="435"/>
      <c r="T5" s="435"/>
      <c r="U5" s="435"/>
      <c r="V5" s="435"/>
      <c r="W5" s="435"/>
      <c r="X5" s="435"/>
    </row>
    <row r="6" spans="1:25" s="436" customFormat="1" ht="19.5" x14ac:dyDescent="0.25">
      <c r="A6" s="617" t="s">
        <v>6</v>
      </c>
      <c r="B6" s="617"/>
      <c r="C6" s="618" t="str">
        <f>IF(ProposerName="", "", ProposerName)</f>
        <v>RespondingVendor</v>
      </c>
      <c r="D6" s="618"/>
      <c r="E6" s="618"/>
      <c r="F6" s="618"/>
      <c r="G6" s="619"/>
      <c r="H6" s="618"/>
      <c r="I6" s="619"/>
      <c r="J6" s="618"/>
      <c r="K6" s="618"/>
      <c r="L6" s="618"/>
      <c r="M6" s="620"/>
      <c r="N6" s="449"/>
      <c r="O6" s="450"/>
      <c r="P6" s="435"/>
      <c r="Q6" s="435"/>
      <c r="R6" s="435"/>
      <c r="S6" s="435"/>
      <c r="T6" s="435"/>
      <c r="U6" s="435"/>
      <c r="V6" s="435"/>
      <c r="W6" s="435"/>
      <c r="X6" s="435"/>
    </row>
    <row r="7" spans="1:25" s="436" customFormat="1" ht="2.1" customHeight="1" x14ac:dyDescent="0.25">
      <c r="A7" s="617"/>
      <c r="B7" s="617"/>
      <c r="C7" s="621"/>
      <c r="D7" s="617"/>
      <c r="E7" s="621"/>
      <c r="F7" s="617"/>
      <c r="G7" s="622"/>
      <c r="H7" s="617"/>
      <c r="I7" s="622"/>
      <c r="J7" s="617"/>
      <c r="K7" s="621"/>
      <c r="L7" s="617"/>
      <c r="M7" s="622"/>
      <c r="N7" s="448"/>
      <c r="O7" s="451"/>
      <c r="P7" s="448"/>
      <c r="Q7" s="435"/>
      <c r="R7" s="435"/>
      <c r="S7" s="435"/>
      <c r="T7" s="435"/>
      <c r="U7" s="435"/>
      <c r="V7" s="435"/>
      <c r="W7" s="435"/>
      <c r="X7" s="435"/>
    </row>
    <row r="8" spans="1:25" s="436" customFormat="1" ht="19.5" x14ac:dyDescent="0.25">
      <c r="A8" s="617" t="s">
        <v>264</v>
      </c>
      <c r="B8" s="617"/>
      <c r="C8" s="618" t="str">
        <f>IF(Solution="", "", Solution)</f>
        <v>VendorPlatform</v>
      </c>
      <c r="D8" s="618"/>
      <c r="E8" s="618"/>
      <c r="F8" s="618"/>
      <c r="G8" s="619"/>
      <c r="H8" s="618"/>
      <c r="I8" s="619"/>
      <c r="J8" s="618"/>
      <c r="K8" s="618"/>
      <c r="L8" s="618"/>
      <c r="M8" s="620"/>
      <c r="N8" s="449"/>
      <c r="O8" s="450"/>
      <c r="P8" s="435"/>
      <c r="Q8" s="435"/>
      <c r="R8" s="435"/>
      <c r="S8" s="435"/>
      <c r="T8" s="435"/>
      <c r="U8" s="435"/>
      <c r="V8" s="435"/>
      <c r="W8" s="435"/>
      <c r="X8" s="435"/>
    </row>
    <row r="10" spans="1:25" ht="4.5" customHeight="1" x14ac:dyDescent="0.25">
      <c r="E10" s="453"/>
      <c r="F10" s="454"/>
      <c r="G10" s="412"/>
      <c r="H10" s="454"/>
      <c r="I10" s="412"/>
      <c r="J10" s="121"/>
      <c r="K10" s="397"/>
      <c r="L10" s="121"/>
      <c r="M10" s="407"/>
      <c r="N10" s="454"/>
      <c r="O10" s="410"/>
    </row>
    <row r="11" spans="1:25" ht="15" customHeight="1" x14ac:dyDescent="0.25">
      <c r="A11" s="607" t="str">
        <f ca="1">MID(CELL("Filename",A1),FIND("]",CELL("Filename",A1))+1,255)</f>
        <v>Seaside HS-MS</v>
      </c>
      <c r="B11" s="656"/>
      <c r="C11" s="376"/>
      <c r="E11" s="656" t="s">
        <v>195</v>
      </c>
      <c r="F11" s="656"/>
      <c r="G11" s="656"/>
      <c r="H11" s="656"/>
      <c r="I11" s="656"/>
      <c r="J11" s="469"/>
      <c r="K11" s="656" t="s">
        <v>196</v>
      </c>
      <c r="L11" s="656"/>
      <c r="M11" s="656"/>
      <c r="N11" s="656"/>
      <c r="O11" s="656"/>
    </row>
    <row r="12" spans="1:25" s="456" customFormat="1" ht="45" customHeight="1" x14ac:dyDescent="0.25">
      <c r="A12" s="608" t="s">
        <v>207</v>
      </c>
      <c r="B12" s="470"/>
      <c r="C12" s="471" t="s">
        <v>197</v>
      </c>
      <c r="E12" s="472" t="s">
        <v>198</v>
      </c>
      <c r="F12" s="473"/>
      <c r="G12" s="474" t="s">
        <v>201</v>
      </c>
      <c r="H12" s="470"/>
      <c r="I12" s="475" t="s">
        <v>202</v>
      </c>
      <c r="J12" s="476"/>
      <c r="K12" s="477" t="s">
        <v>198</v>
      </c>
      <c r="L12" s="478"/>
      <c r="M12" s="475" t="s">
        <v>203</v>
      </c>
      <c r="N12" s="470"/>
      <c r="O12" s="475" t="s">
        <v>204</v>
      </c>
    </row>
    <row r="13" spans="1:25" ht="2.1" customHeight="1" x14ac:dyDescent="0.25">
      <c r="A13" s="479"/>
      <c r="B13" s="479"/>
      <c r="C13" s="479"/>
      <c r="D13" s="479"/>
      <c r="E13" s="480"/>
      <c r="F13" s="479"/>
      <c r="G13" s="481"/>
      <c r="H13" s="479"/>
      <c r="I13" s="481"/>
      <c r="J13" s="479"/>
      <c r="K13" s="480"/>
      <c r="L13" s="479"/>
      <c r="M13" s="481"/>
      <c r="N13" s="479"/>
      <c r="O13" s="481"/>
      <c r="P13" s="479"/>
      <c r="Q13" s="479"/>
      <c r="R13" s="479"/>
      <c r="S13" s="457"/>
    </row>
    <row r="14" spans="1:25" ht="15" customHeight="1" x14ac:dyDescent="0.25">
      <c r="A14" s="605" t="s">
        <v>188</v>
      </c>
      <c r="B14" s="482"/>
      <c r="C14" s="483"/>
      <c r="D14" s="484"/>
      <c r="E14" s="485"/>
      <c r="F14" s="486"/>
      <c r="G14" s="487"/>
      <c r="H14" s="486"/>
      <c r="I14" s="487"/>
      <c r="J14" s="488"/>
      <c r="K14" s="489"/>
      <c r="L14" s="488"/>
      <c r="M14" s="487"/>
      <c r="N14" s="486"/>
      <c r="O14" s="487"/>
      <c r="P14" s="469"/>
      <c r="Q14" s="469"/>
      <c r="R14" s="469"/>
      <c r="S14" s="455"/>
      <c r="T14" s="455"/>
    </row>
    <row r="15" spans="1:25" s="458" customFormat="1" ht="2.1" customHeight="1" x14ac:dyDescent="0.25">
      <c r="A15" s="606"/>
      <c r="B15" s="479"/>
      <c r="C15" s="481"/>
      <c r="D15" s="490"/>
      <c r="E15" s="491"/>
      <c r="F15" s="492"/>
      <c r="G15" s="493"/>
      <c r="H15" s="494"/>
      <c r="I15" s="495"/>
      <c r="J15" s="495"/>
      <c r="K15" s="496"/>
      <c r="L15" s="495"/>
      <c r="M15" s="493"/>
      <c r="N15" s="494"/>
      <c r="O15" s="495"/>
    </row>
    <row r="16" spans="1:25" ht="15" customHeight="1" x14ac:dyDescent="0.25">
      <c r="A16" s="637" t="s">
        <v>13</v>
      </c>
      <c r="B16" s="469"/>
      <c r="C16" s="497">
        <v>1</v>
      </c>
      <c r="D16" s="498"/>
      <c r="E16" s="499"/>
      <c r="F16" s="492"/>
      <c r="G16" s="500">
        <v>0</v>
      </c>
      <c r="H16" s="494"/>
      <c r="I16" s="501">
        <f>(C16*G16)</f>
        <v>0</v>
      </c>
      <c r="J16" s="502"/>
      <c r="K16" s="499"/>
      <c r="L16" s="502"/>
      <c r="M16" s="500">
        <v>0</v>
      </c>
      <c r="N16" s="494"/>
      <c r="O16" s="501">
        <f>($C16*M16)</f>
        <v>0</v>
      </c>
      <c r="R16" s="503"/>
    </row>
    <row r="17" spans="1:21" s="458" customFormat="1" ht="2.1" customHeight="1" x14ac:dyDescent="0.25">
      <c r="A17" s="638"/>
      <c r="B17" s="479"/>
      <c r="C17" s="497"/>
      <c r="D17" s="490"/>
      <c r="E17" s="491"/>
      <c r="F17" s="492"/>
      <c r="G17" s="493"/>
      <c r="H17" s="494"/>
      <c r="I17" s="495"/>
      <c r="J17" s="495"/>
      <c r="K17" s="491"/>
      <c r="L17" s="495"/>
      <c r="M17" s="493"/>
      <c r="N17" s="494"/>
      <c r="O17" s="502"/>
    </row>
    <row r="18" spans="1:21" ht="15" customHeight="1" x14ac:dyDescent="0.25">
      <c r="A18" s="639" t="s">
        <v>186</v>
      </c>
      <c r="B18" s="469"/>
      <c r="C18" s="497">
        <v>1</v>
      </c>
      <c r="D18" s="498"/>
      <c r="E18" s="499"/>
      <c r="F18" s="492"/>
      <c r="G18" s="500">
        <v>0</v>
      </c>
      <c r="H18" s="494"/>
      <c r="I18" s="501">
        <f>(C18*G18)</f>
        <v>0</v>
      </c>
      <c r="J18" s="502"/>
      <c r="K18" s="499"/>
      <c r="L18" s="502"/>
      <c r="M18" s="500">
        <v>0</v>
      </c>
      <c r="N18" s="494"/>
      <c r="O18" s="501">
        <f>($C18*M18)</f>
        <v>0</v>
      </c>
    </row>
    <row r="19" spans="1:21" s="458" customFormat="1" ht="2.1" customHeight="1" x14ac:dyDescent="0.25">
      <c r="A19" s="638"/>
      <c r="B19" s="479"/>
      <c r="C19" s="497"/>
      <c r="D19" s="490"/>
      <c r="E19" s="491"/>
      <c r="F19" s="492"/>
      <c r="G19" s="493"/>
      <c r="H19" s="494"/>
      <c r="I19" s="495"/>
      <c r="J19" s="495"/>
      <c r="K19" s="491"/>
      <c r="L19" s="495"/>
      <c r="M19" s="493"/>
      <c r="N19" s="494"/>
      <c r="O19" s="502"/>
    </row>
    <row r="20" spans="1:21" ht="15" customHeight="1" x14ac:dyDescent="0.25">
      <c r="A20" s="639" t="s">
        <v>187</v>
      </c>
      <c r="B20" s="469"/>
      <c r="C20" s="497">
        <v>1</v>
      </c>
      <c r="D20" s="498"/>
      <c r="E20" s="499"/>
      <c r="F20" s="492"/>
      <c r="G20" s="500">
        <v>0</v>
      </c>
      <c r="H20" s="494"/>
      <c r="I20" s="501">
        <f>(C20*G20)</f>
        <v>0</v>
      </c>
      <c r="J20" s="502"/>
      <c r="K20" s="499"/>
      <c r="L20" s="502"/>
      <c r="M20" s="500">
        <v>0</v>
      </c>
      <c r="N20" s="494"/>
      <c r="O20" s="501">
        <f>($C20*M20)</f>
        <v>0</v>
      </c>
    </row>
    <row r="21" spans="1:21" s="458" customFormat="1" ht="2.1" customHeight="1" x14ac:dyDescent="0.25">
      <c r="A21" s="623"/>
      <c r="B21" s="479"/>
      <c r="C21" s="497"/>
      <c r="D21" s="490"/>
      <c r="E21" s="491"/>
      <c r="F21" s="492"/>
      <c r="G21" s="493"/>
      <c r="H21" s="494"/>
      <c r="I21" s="495"/>
      <c r="J21" s="495"/>
      <c r="K21" s="491"/>
      <c r="L21" s="495"/>
      <c r="M21" s="493"/>
      <c r="N21" s="494"/>
      <c r="O21" s="502"/>
    </row>
    <row r="22" spans="1:21" s="458" customFormat="1" ht="15" customHeight="1" x14ac:dyDescent="0.25">
      <c r="A22" s="624" t="s">
        <v>189</v>
      </c>
      <c r="B22" s="482"/>
      <c r="C22" s="483"/>
      <c r="D22" s="484"/>
      <c r="E22" s="485"/>
      <c r="F22" s="486"/>
      <c r="G22" s="487"/>
      <c r="H22" s="486"/>
      <c r="I22" s="487"/>
      <c r="J22" s="488"/>
      <c r="K22" s="485"/>
      <c r="L22" s="488"/>
      <c r="M22" s="487"/>
      <c r="N22" s="486"/>
      <c r="O22" s="487"/>
    </row>
    <row r="23" spans="1:21" s="458" customFormat="1" ht="2.1" customHeight="1" x14ac:dyDescent="0.25">
      <c r="A23" s="623"/>
      <c r="B23" s="479"/>
      <c r="C23" s="497"/>
      <c r="D23" s="490"/>
      <c r="E23" s="491"/>
      <c r="F23" s="492"/>
      <c r="G23" s="493"/>
      <c r="H23" s="494"/>
      <c r="I23" s="495"/>
      <c r="J23" s="495"/>
      <c r="K23" s="491"/>
      <c r="L23" s="495"/>
      <c r="M23" s="493"/>
      <c r="N23" s="494"/>
      <c r="O23" s="502"/>
    </row>
    <row r="24" spans="1:21" s="458" customFormat="1" ht="15" customHeight="1" x14ac:dyDescent="0.25">
      <c r="A24" s="637" t="s">
        <v>205</v>
      </c>
      <c r="B24" s="479"/>
      <c r="C24" s="497">
        <v>3</v>
      </c>
      <c r="D24" s="498"/>
      <c r="E24" s="499"/>
      <c r="F24" s="492"/>
      <c r="G24" s="500">
        <v>0</v>
      </c>
      <c r="H24" s="494"/>
      <c r="I24" s="501">
        <f>(C24*G24)</f>
        <v>0</v>
      </c>
      <c r="J24" s="502"/>
      <c r="K24" s="499"/>
      <c r="L24" s="502"/>
      <c r="M24" s="500">
        <v>0</v>
      </c>
      <c r="N24" s="494"/>
      <c r="O24" s="501">
        <f>($C24*M24)</f>
        <v>0</v>
      </c>
      <c r="P24" s="452"/>
    </row>
    <row r="25" spans="1:21" s="458" customFormat="1" ht="2.1" customHeight="1" x14ac:dyDescent="0.25">
      <c r="A25" s="639"/>
      <c r="B25" s="479"/>
      <c r="C25" s="497"/>
      <c r="D25" s="490"/>
      <c r="E25" s="491"/>
      <c r="F25" s="492"/>
      <c r="G25" s="493"/>
      <c r="H25" s="494"/>
      <c r="I25" s="495"/>
      <c r="J25" s="495"/>
      <c r="K25" s="491"/>
      <c r="L25" s="495"/>
      <c r="M25" s="493"/>
      <c r="N25" s="494"/>
      <c r="O25" s="502"/>
    </row>
    <row r="26" spans="1:21" s="458" customFormat="1" ht="15" customHeight="1" x14ac:dyDescent="0.25">
      <c r="A26" s="640" t="s">
        <v>191</v>
      </c>
      <c r="B26" s="479"/>
      <c r="C26" s="497">
        <v>1</v>
      </c>
      <c r="D26" s="498"/>
      <c r="E26" s="499"/>
      <c r="F26" s="492"/>
      <c r="G26" s="500">
        <v>0</v>
      </c>
      <c r="H26" s="494"/>
      <c r="I26" s="501">
        <f>(C26*G26)</f>
        <v>0</v>
      </c>
      <c r="J26" s="502"/>
      <c r="K26" s="499"/>
      <c r="L26" s="502"/>
      <c r="M26" s="500">
        <v>0</v>
      </c>
      <c r="N26" s="494"/>
      <c r="O26" s="501">
        <f>($C26*M26)</f>
        <v>0</v>
      </c>
      <c r="P26" s="452"/>
    </row>
    <row r="27" spans="1:21" s="458" customFormat="1" ht="2.1" customHeight="1" x14ac:dyDescent="0.25">
      <c r="A27" s="640"/>
      <c r="B27" s="479"/>
      <c r="C27" s="436"/>
      <c r="D27" s="436"/>
      <c r="E27" s="436"/>
      <c r="F27" s="436"/>
      <c r="G27" s="436"/>
      <c r="H27" s="436"/>
      <c r="I27" s="436"/>
      <c r="J27" s="436"/>
      <c r="K27" s="436"/>
      <c r="L27" s="436"/>
      <c r="M27" s="436"/>
      <c r="N27" s="436"/>
      <c r="O27" s="436"/>
      <c r="P27" s="436"/>
      <c r="Q27" s="436"/>
      <c r="R27" s="436"/>
      <c r="S27" s="459"/>
      <c r="T27" s="459"/>
      <c r="U27" s="459"/>
    </row>
    <row r="28" spans="1:21" s="458" customFormat="1" ht="15" customHeight="1" x14ac:dyDescent="0.25">
      <c r="A28" s="640" t="s">
        <v>208</v>
      </c>
      <c r="B28" s="479"/>
      <c r="C28" s="497">
        <v>3</v>
      </c>
      <c r="D28" s="498"/>
      <c r="E28" s="499"/>
      <c r="F28" s="492"/>
      <c r="G28" s="500">
        <v>0</v>
      </c>
      <c r="H28" s="494"/>
      <c r="I28" s="501">
        <f>(C28*G28)</f>
        <v>0</v>
      </c>
      <c r="J28" s="502"/>
      <c r="K28" s="499"/>
      <c r="L28" s="502"/>
      <c r="M28" s="500">
        <v>0</v>
      </c>
      <c r="N28" s="494"/>
      <c r="O28" s="501">
        <f>($C28*M28)</f>
        <v>0</v>
      </c>
      <c r="P28" s="452"/>
    </row>
    <row r="29" spans="1:21" s="458" customFormat="1" ht="2.1" customHeight="1" x14ac:dyDescent="0.25">
      <c r="A29" s="639"/>
      <c r="B29" s="479"/>
      <c r="C29" s="497"/>
      <c r="D29" s="490"/>
      <c r="E29" s="491"/>
      <c r="F29" s="492"/>
      <c r="G29" s="493">
        <v>0</v>
      </c>
      <c r="H29" s="494"/>
      <c r="I29" s="495"/>
      <c r="J29" s="495"/>
      <c r="K29" s="491"/>
      <c r="L29" s="495"/>
      <c r="M29" s="493"/>
      <c r="N29" s="494"/>
      <c r="O29" s="502"/>
    </row>
    <row r="30" spans="1:21" s="458" customFormat="1" ht="15" customHeight="1" x14ac:dyDescent="0.25">
      <c r="A30" s="639" t="s">
        <v>266</v>
      </c>
      <c r="B30" s="479"/>
      <c r="C30" s="497">
        <v>85</v>
      </c>
      <c r="D30" s="498"/>
      <c r="E30" s="499"/>
      <c r="F30" s="492"/>
      <c r="G30" s="500">
        <v>0</v>
      </c>
      <c r="H30" s="494"/>
      <c r="I30" s="501">
        <f>(C30*G30)</f>
        <v>0</v>
      </c>
      <c r="J30" s="502"/>
      <c r="K30" s="499"/>
      <c r="L30" s="502"/>
      <c r="M30" s="500">
        <v>0</v>
      </c>
      <c r="N30" s="494"/>
      <c r="O30" s="501">
        <f>($C30*M30)</f>
        <v>0</v>
      </c>
      <c r="P30" s="452"/>
    </row>
    <row r="31" spans="1:21" s="458" customFormat="1" ht="2.1" customHeight="1" x14ac:dyDescent="0.25">
      <c r="A31" s="639"/>
      <c r="B31" s="479"/>
      <c r="C31" s="497"/>
      <c r="D31" s="490"/>
      <c r="E31" s="491"/>
      <c r="F31" s="492"/>
      <c r="G31" s="493"/>
      <c r="H31" s="494"/>
      <c r="I31" s="495"/>
      <c r="J31" s="495"/>
      <c r="K31" s="491"/>
      <c r="L31" s="495"/>
      <c r="M31" s="493"/>
      <c r="N31" s="494"/>
      <c r="O31" s="502"/>
    </row>
    <row r="32" spans="1:21" s="458" customFormat="1" ht="15" customHeight="1" x14ac:dyDescent="0.25">
      <c r="A32" s="639" t="s">
        <v>190</v>
      </c>
      <c r="B32" s="479"/>
      <c r="C32" s="497">
        <v>10</v>
      </c>
      <c r="D32" s="498"/>
      <c r="E32" s="499"/>
      <c r="F32" s="492"/>
      <c r="G32" s="500">
        <v>0</v>
      </c>
      <c r="H32" s="494"/>
      <c r="I32" s="501">
        <f>(C32*G32)</f>
        <v>0</v>
      </c>
      <c r="J32" s="502"/>
      <c r="K32" s="499"/>
      <c r="L32" s="502"/>
      <c r="M32" s="500">
        <v>0</v>
      </c>
      <c r="N32" s="494"/>
      <c r="O32" s="501">
        <f>($C32*M32)</f>
        <v>0</v>
      </c>
      <c r="P32" s="452"/>
    </row>
    <row r="33" spans="1:22" s="458" customFormat="1" ht="2.1" customHeight="1" x14ac:dyDescent="0.25">
      <c r="A33" s="639"/>
      <c r="B33" s="479"/>
      <c r="C33" s="497"/>
      <c r="D33" s="490"/>
      <c r="E33" s="491"/>
      <c r="F33" s="492"/>
      <c r="G33" s="493"/>
      <c r="H33" s="494"/>
      <c r="I33" s="495"/>
      <c r="J33" s="495"/>
      <c r="K33" s="491"/>
      <c r="L33" s="495"/>
      <c r="M33" s="493"/>
      <c r="N33" s="494"/>
      <c r="O33" s="502"/>
    </row>
    <row r="34" spans="1:22" s="458" customFormat="1" ht="13.5" customHeight="1" x14ac:dyDescent="0.25">
      <c r="A34" s="639" t="s">
        <v>265</v>
      </c>
      <c r="B34" s="479"/>
      <c r="C34" s="497">
        <v>28</v>
      </c>
      <c r="D34" s="490"/>
      <c r="E34" s="499"/>
      <c r="F34" s="492"/>
      <c r="G34" s="500">
        <v>0</v>
      </c>
      <c r="H34" s="494"/>
      <c r="I34" s="501">
        <f>(C34*G34)</f>
        <v>0</v>
      </c>
      <c r="J34" s="502"/>
      <c r="K34" s="499"/>
      <c r="L34" s="502"/>
      <c r="M34" s="500">
        <v>0</v>
      </c>
      <c r="N34" s="494"/>
      <c r="O34" s="501">
        <f>($C34*M34)</f>
        <v>0</v>
      </c>
    </row>
    <row r="35" spans="1:22" s="458" customFormat="1" ht="2.1" customHeight="1" x14ac:dyDescent="0.25">
      <c r="A35" s="639"/>
      <c r="B35" s="479"/>
      <c r="C35" s="497"/>
      <c r="D35" s="490"/>
      <c r="E35" s="491"/>
      <c r="F35" s="492"/>
      <c r="G35" s="493"/>
      <c r="H35" s="494"/>
      <c r="I35" s="495"/>
      <c r="J35" s="495"/>
      <c r="K35" s="491"/>
      <c r="L35" s="495"/>
      <c r="M35" s="493"/>
      <c r="N35" s="494"/>
      <c r="O35" s="502"/>
    </row>
    <row r="36" spans="1:22" s="458" customFormat="1" ht="15" customHeight="1" x14ac:dyDescent="0.25">
      <c r="A36" s="639"/>
      <c r="B36" s="479"/>
      <c r="C36" s="497">
        <v>6</v>
      </c>
      <c r="D36" s="498"/>
      <c r="E36" s="499"/>
      <c r="F36" s="492"/>
      <c r="G36" s="500">
        <v>0</v>
      </c>
      <c r="H36" s="494"/>
      <c r="I36" s="501">
        <f>(C36*G36)</f>
        <v>0</v>
      </c>
      <c r="J36" s="502"/>
      <c r="K36" s="499"/>
      <c r="L36" s="502"/>
      <c r="M36" s="500">
        <v>0</v>
      </c>
      <c r="N36" s="494"/>
      <c r="O36" s="501">
        <f>($C36*M36)</f>
        <v>0</v>
      </c>
      <c r="P36" s="452"/>
    </row>
    <row r="37" spans="1:22" s="458" customFormat="1" ht="2.1" customHeight="1" x14ac:dyDescent="0.25">
      <c r="A37" s="625"/>
      <c r="B37" s="479"/>
      <c r="C37" s="497"/>
      <c r="D37" s="490"/>
      <c r="E37" s="491"/>
      <c r="F37" s="492"/>
      <c r="G37" s="493"/>
      <c r="H37" s="494"/>
      <c r="I37" s="495"/>
      <c r="J37" s="495"/>
      <c r="K37" s="491"/>
      <c r="L37" s="495"/>
      <c r="M37" s="493"/>
      <c r="N37" s="494"/>
      <c r="O37" s="502"/>
    </row>
    <row r="38" spans="1:22" s="458" customFormat="1" ht="15" customHeight="1" x14ac:dyDescent="0.25">
      <c r="A38" s="624" t="s">
        <v>193</v>
      </c>
      <c r="B38" s="482"/>
      <c r="C38" s="483"/>
      <c r="D38" s="484"/>
      <c r="E38" s="485"/>
      <c r="F38" s="486"/>
      <c r="G38" s="487"/>
      <c r="H38" s="486"/>
      <c r="I38" s="487"/>
      <c r="J38" s="488"/>
      <c r="K38" s="485"/>
      <c r="L38" s="488"/>
      <c r="M38" s="487"/>
      <c r="N38" s="486"/>
      <c r="O38" s="487"/>
    </row>
    <row r="39" spans="1:22" s="458" customFormat="1" ht="2.1" customHeight="1" x14ac:dyDescent="0.25">
      <c r="A39" s="623"/>
      <c r="B39" s="479"/>
      <c r="C39" s="497"/>
      <c r="D39" s="490"/>
      <c r="E39" s="491"/>
      <c r="F39" s="492"/>
      <c r="G39" s="493"/>
      <c r="H39" s="494"/>
      <c r="I39" s="495"/>
      <c r="J39" s="495"/>
      <c r="K39" s="491"/>
      <c r="L39" s="495"/>
      <c r="M39" s="493"/>
      <c r="N39" s="494"/>
      <c r="O39" s="502"/>
    </row>
    <row r="40" spans="1:22" s="458" customFormat="1" ht="15" customHeight="1" x14ac:dyDescent="0.25">
      <c r="A40" s="637" t="s">
        <v>14</v>
      </c>
      <c r="B40" s="469"/>
      <c r="C40" s="497">
        <v>1</v>
      </c>
      <c r="D40" s="498"/>
      <c r="E40" s="499"/>
      <c r="F40" s="492"/>
      <c r="G40" s="500">
        <v>0</v>
      </c>
      <c r="H40" s="494"/>
      <c r="I40" s="501">
        <f>(C40*G40)</f>
        <v>0</v>
      </c>
      <c r="J40" s="502"/>
      <c r="K40" s="499"/>
      <c r="L40" s="502"/>
      <c r="M40" s="500">
        <v>0</v>
      </c>
      <c r="N40" s="494"/>
      <c r="O40" s="501">
        <f>($C40*M40)</f>
        <v>0</v>
      </c>
      <c r="P40" s="452"/>
      <c r="Q40" s="452"/>
      <c r="R40" s="452"/>
      <c r="S40" s="452"/>
      <c r="T40" s="452"/>
      <c r="U40" s="452"/>
      <c r="V40" s="452"/>
    </row>
    <row r="41" spans="1:22" s="458" customFormat="1" ht="2.1" customHeight="1" x14ac:dyDescent="0.25">
      <c r="A41" s="638"/>
      <c r="B41" s="479"/>
      <c r="C41" s="497"/>
      <c r="D41" s="490"/>
      <c r="E41" s="491"/>
      <c r="F41" s="492"/>
      <c r="G41" s="493"/>
      <c r="H41" s="494"/>
      <c r="I41" s="495"/>
      <c r="J41" s="495"/>
      <c r="K41" s="491"/>
      <c r="L41" s="495"/>
      <c r="M41" s="493"/>
      <c r="N41" s="494"/>
      <c r="O41" s="502"/>
    </row>
    <row r="42" spans="1:22" s="458" customFormat="1" ht="15" customHeight="1" x14ac:dyDescent="0.25">
      <c r="A42" s="639" t="s">
        <v>15</v>
      </c>
      <c r="B42" s="469"/>
      <c r="C42" s="497">
        <v>1</v>
      </c>
      <c r="D42" s="498"/>
      <c r="E42" s="499"/>
      <c r="F42" s="492"/>
      <c r="G42" s="500">
        <v>0</v>
      </c>
      <c r="H42" s="494"/>
      <c r="I42" s="501">
        <f>(C42*G42)</f>
        <v>0</v>
      </c>
      <c r="J42" s="502"/>
      <c r="K42" s="499"/>
      <c r="L42" s="502"/>
      <c r="M42" s="500">
        <v>0</v>
      </c>
      <c r="N42" s="494"/>
      <c r="O42" s="501">
        <f>($C42*M42)</f>
        <v>0</v>
      </c>
      <c r="P42" s="452"/>
      <c r="Q42" s="452"/>
      <c r="R42" s="452"/>
      <c r="S42" s="452"/>
      <c r="T42" s="452"/>
      <c r="U42" s="452"/>
      <c r="V42" s="452"/>
    </row>
    <row r="43" spans="1:22" s="458" customFormat="1" ht="2.1" customHeight="1" x14ac:dyDescent="0.25">
      <c r="A43" s="638"/>
      <c r="B43" s="479"/>
      <c r="C43" s="497"/>
      <c r="D43" s="490"/>
      <c r="E43" s="491"/>
      <c r="F43" s="492"/>
      <c r="G43" s="493"/>
      <c r="H43" s="494"/>
      <c r="I43" s="495"/>
      <c r="J43" s="495"/>
      <c r="K43" s="491"/>
      <c r="L43" s="495"/>
      <c r="M43" s="493"/>
      <c r="N43" s="494"/>
      <c r="O43" s="502"/>
    </row>
    <row r="44" spans="1:22" ht="15" customHeight="1" x14ac:dyDescent="0.25">
      <c r="A44" s="639" t="s">
        <v>16</v>
      </c>
      <c r="B44" s="469"/>
      <c r="C44" s="497">
        <v>1</v>
      </c>
      <c r="D44" s="498"/>
      <c r="E44" s="499"/>
      <c r="F44" s="492"/>
      <c r="G44" s="500">
        <v>0</v>
      </c>
      <c r="H44" s="494"/>
      <c r="I44" s="501">
        <f>(C44*G44)</f>
        <v>0</v>
      </c>
      <c r="J44" s="502"/>
      <c r="K44" s="499"/>
      <c r="L44" s="502"/>
      <c r="M44" s="500">
        <v>0</v>
      </c>
      <c r="N44" s="494"/>
      <c r="O44" s="501">
        <f>($C44*M44)</f>
        <v>0</v>
      </c>
    </row>
    <row r="45" spans="1:22" ht="2.1" customHeight="1" x14ac:dyDescent="0.25">
      <c r="A45" s="639"/>
      <c r="B45" s="469"/>
      <c r="C45" s="497"/>
      <c r="D45" s="498"/>
      <c r="E45" s="491"/>
      <c r="F45" s="492"/>
      <c r="G45" s="493"/>
      <c r="H45" s="494"/>
      <c r="I45" s="495"/>
      <c r="J45" s="491"/>
      <c r="K45" s="491"/>
      <c r="L45" s="502"/>
      <c r="M45" s="493"/>
      <c r="N45" s="494"/>
      <c r="O45" s="502"/>
    </row>
    <row r="46" spans="1:22" ht="15" customHeight="1" x14ac:dyDescent="0.25">
      <c r="A46" s="639" t="s">
        <v>206</v>
      </c>
      <c r="B46" s="469"/>
      <c r="C46" s="497">
        <v>1</v>
      </c>
      <c r="D46" s="498"/>
      <c r="E46" s="499"/>
      <c r="F46" s="492"/>
      <c r="G46" s="500">
        <v>0</v>
      </c>
      <c r="H46" s="494"/>
      <c r="I46" s="501">
        <f>(C46*G46)</f>
        <v>0</v>
      </c>
      <c r="J46" s="502"/>
      <c r="K46" s="499"/>
      <c r="L46" s="502"/>
      <c r="M46" s="500">
        <v>0</v>
      </c>
      <c r="N46" s="494"/>
      <c r="O46" s="501">
        <f>($C46*M46)</f>
        <v>0</v>
      </c>
    </row>
    <row r="47" spans="1:22" s="458" customFormat="1" ht="2.1" customHeight="1" x14ac:dyDescent="0.25">
      <c r="A47" s="623"/>
      <c r="B47" s="479"/>
      <c r="C47" s="497"/>
      <c r="D47" s="490"/>
      <c r="E47" s="491"/>
      <c r="F47" s="492"/>
      <c r="G47" s="493"/>
      <c r="H47" s="494"/>
      <c r="I47" s="495"/>
      <c r="J47" s="495"/>
      <c r="K47" s="491"/>
      <c r="L47" s="495"/>
      <c r="M47" s="493"/>
      <c r="N47" s="494"/>
      <c r="O47" s="495"/>
    </row>
    <row r="48" spans="1:22" ht="15" customHeight="1" x14ac:dyDescent="0.25">
      <c r="A48" s="626" t="s">
        <v>17</v>
      </c>
      <c r="B48" s="482"/>
      <c r="C48" s="483"/>
      <c r="D48" s="484"/>
      <c r="E48" s="485"/>
      <c r="F48" s="486"/>
      <c r="G48" s="487"/>
      <c r="H48" s="486"/>
      <c r="I48" s="487"/>
      <c r="J48" s="488"/>
      <c r="K48" s="485"/>
      <c r="L48" s="488"/>
      <c r="M48" s="487"/>
      <c r="N48" s="486"/>
      <c r="O48" s="487"/>
    </row>
    <row r="49" spans="1:18" ht="2.1" customHeight="1" x14ac:dyDescent="0.25">
      <c r="A49" s="625"/>
      <c r="B49" s="469"/>
      <c r="C49" s="497"/>
      <c r="D49" s="498"/>
      <c r="E49" s="491"/>
      <c r="F49" s="492"/>
      <c r="G49" s="493"/>
      <c r="H49" s="494"/>
      <c r="I49" s="502"/>
      <c r="J49" s="502"/>
      <c r="K49" s="491"/>
      <c r="L49" s="502"/>
      <c r="M49" s="493"/>
      <c r="N49" s="494"/>
      <c r="O49" s="502"/>
    </row>
    <row r="50" spans="1:18" ht="15" customHeight="1" x14ac:dyDescent="0.25">
      <c r="A50" s="637" t="s">
        <v>18</v>
      </c>
      <c r="B50" s="469"/>
      <c r="C50" s="497">
        <v>1</v>
      </c>
      <c r="D50" s="498"/>
      <c r="E50" s="499"/>
      <c r="F50" s="492"/>
      <c r="G50" s="500">
        <v>0</v>
      </c>
      <c r="H50" s="494"/>
      <c r="I50" s="501">
        <f>(C50*G50)</f>
        <v>0</v>
      </c>
      <c r="J50" s="502"/>
      <c r="K50" s="499"/>
      <c r="L50" s="502"/>
      <c r="M50" s="500">
        <v>0</v>
      </c>
      <c r="N50" s="494"/>
      <c r="O50" s="501">
        <f>($C50*M50)</f>
        <v>0</v>
      </c>
      <c r="R50" s="503"/>
    </row>
    <row r="51" spans="1:18" ht="2.1" customHeight="1" x14ac:dyDescent="0.25">
      <c r="A51" s="639"/>
      <c r="B51" s="469"/>
      <c r="C51" s="497"/>
      <c r="D51" s="490"/>
      <c r="E51" s="491"/>
      <c r="F51" s="492"/>
      <c r="G51" s="493"/>
      <c r="H51" s="494"/>
      <c r="I51" s="495"/>
      <c r="J51" s="495"/>
      <c r="K51" s="491"/>
      <c r="L51" s="495"/>
      <c r="M51" s="493"/>
      <c r="N51" s="494"/>
      <c r="O51" s="502"/>
      <c r="P51" s="458"/>
      <c r="Q51" s="458"/>
      <c r="R51" s="458"/>
    </row>
    <row r="52" spans="1:18" ht="15" customHeight="1" x14ac:dyDescent="0.25">
      <c r="A52" s="639" t="s">
        <v>19</v>
      </c>
      <c r="B52" s="469"/>
      <c r="C52" s="497">
        <v>192</v>
      </c>
      <c r="D52" s="498"/>
      <c r="E52" s="499"/>
      <c r="F52" s="492"/>
      <c r="G52" s="500">
        <v>0</v>
      </c>
      <c r="H52" s="494"/>
      <c r="I52" s="501">
        <f>(C52*G52)</f>
        <v>0</v>
      </c>
      <c r="J52" s="502"/>
      <c r="K52" s="499"/>
      <c r="L52" s="502"/>
      <c r="M52" s="500">
        <v>0</v>
      </c>
      <c r="N52" s="494"/>
      <c r="O52" s="501">
        <f>($C52*M52)</f>
        <v>0</v>
      </c>
      <c r="R52" s="503"/>
    </row>
    <row r="53" spans="1:18" ht="2.1" customHeight="1" x14ac:dyDescent="0.25">
      <c r="A53" s="639"/>
      <c r="B53" s="469"/>
      <c r="C53" s="497"/>
      <c r="D53" s="490"/>
      <c r="E53" s="491"/>
      <c r="F53" s="492"/>
      <c r="G53" s="493"/>
      <c r="H53" s="494"/>
      <c r="I53" s="495"/>
      <c r="J53" s="495"/>
      <c r="K53" s="491"/>
      <c r="L53" s="495"/>
      <c r="M53" s="493"/>
      <c r="N53" s="494"/>
      <c r="O53" s="502"/>
      <c r="P53" s="458"/>
      <c r="Q53" s="458"/>
      <c r="R53" s="458"/>
    </row>
    <row r="54" spans="1:18" ht="15" customHeight="1" x14ac:dyDescent="0.25">
      <c r="A54" s="639" t="s">
        <v>267</v>
      </c>
      <c r="B54" s="469"/>
      <c r="C54" s="497">
        <v>200</v>
      </c>
      <c r="D54" s="498"/>
      <c r="E54" s="499"/>
      <c r="F54" s="492"/>
      <c r="G54" s="500">
        <v>0</v>
      </c>
      <c r="H54" s="494"/>
      <c r="I54" s="501">
        <f>(C54*G54)</f>
        <v>0</v>
      </c>
      <c r="J54" s="502"/>
      <c r="K54" s="499"/>
      <c r="L54" s="502"/>
      <c r="M54" s="500">
        <v>0</v>
      </c>
      <c r="N54" s="494"/>
      <c r="O54" s="501">
        <f>($C54*M54)</f>
        <v>0</v>
      </c>
      <c r="R54" s="503"/>
    </row>
    <row r="55" spans="1:18" ht="2.1" customHeight="1" x14ac:dyDescent="0.25">
      <c r="A55" s="639"/>
      <c r="B55" s="469"/>
      <c r="C55" s="497"/>
      <c r="D55" s="490"/>
      <c r="E55" s="491"/>
      <c r="F55" s="492"/>
      <c r="G55" s="493"/>
      <c r="H55" s="494"/>
      <c r="I55" s="495"/>
      <c r="J55" s="495"/>
      <c r="K55" s="491"/>
      <c r="L55" s="495"/>
      <c r="M55" s="493"/>
      <c r="N55" s="494"/>
      <c r="O55" s="502"/>
      <c r="P55" s="458"/>
      <c r="Q55" s="458"/>
      <c r="R55" s="458"/>
    </row>
    <row r="56" spans="1:18" ht="15" customHeight="1" x14ac:dyDescent="0.25">
      <c r="A56" s="639" t="s">
        <v>20</v>
      </c>
      <c r="B56" s="469"/>
      <c r="C56" s="497">
        <v>1</v>
      </c>
      <c r="D56" s="498"/>
      <c r="E56" s="499"/>
      <c r="F56" s="492"/>
      <c r="G56" s="500">
        <v>0</v>
      </c>
      <c r="H56" s="494"/>
      <c r="I56" s="501">
        <f>(C56*G56)</f>
        <v>0</v>
      </c>
      <c r="J56" s="502"/>
      <c r="K56" s="499"/>
      <c r="L56" s="502"/>
      <c r="M56" s="500">
        <v>0</v>
      </c>
      <c r="N56" s="494"/>
      <c r="O56" s="501">
        <f>($C56*M56)</f>
        <v>0</v>
      </c>
      <c r="R56" s="503"/>
    </row>
    <row r="57" spans="1:18" ht="2.1" customHeight="1" x14ac:dyDescent="0.25">
      <c r="A57" s="625"/>
      <c r="B57" s="469"/>
      <c r="C57" s="497"/>
      <c r="D57" s="490"/>
      <c r="E57" s="491"/>
      <c r="F57" s="492"/>
      <c r="G57" s="493"/>
      <c r="H57" s="494"/>
      <c r="I57" s="495"/>
      <c r="J57" s="495"/>
      <c r="K57" s="491"/>
      <c r="L57" s="495"/>
      <c r="M57" s="493"/>
      <c r="N57" s="494"/>
      <c r="O57" s="502"/>
      <c r="P57" s="458"/>
      <c r="Q57" s="458"/>
      <c r="R57" s="458"/>
    </row>
    <row r="58" spans="1:18" ht="15" customHeight="1" x14ac:dyDescent="0.25">
      <c r="A58" s="626" t="s">
        <v>212</v>
      </c>
      <c r="B58" s="482"/>
      <c r="C58" s="483"/>
      <c r="D58" s="484"/>
      <c r="E58" s="485"/>
      <c r="F58" s="486"/>
      <c r="G58" s="487"/>
      <c r="H58" s="486"/>
      <c r="I58" s="487"/>
      <c r="J58" s="488"/>
      <c r="K58" s="485"/>
      <c r="L58" s="488"/>
      <c r="M58" s="487"/>
      <c r="N58" s="486"/>
      <c r="O58" s="487"/>
      <c r="Q58" s="458"/>
      <c r="R58" s="458"/>
    </row>
    <row r="59" spans="1:18" ht="2.1" customHeight="1" x14ac:dyDescent="0.25">
      <c r="A59" s="625"/>
      <c r="B59" s="469"/>
      <c r="C59" s="497"/>
      <c r="D59" s="498"/>
      <c r="E59" s="491"/>
      <c r="F59" s="492"/>
      <c r="G59" s="493"/>
      <c r="H59" s="494"/>
      <c r="I59" s="502"/>
      <c r="J59" s="502"/>
      <c r="K59" s="491"/>
      <c r="L59" s="502"/>
      <c r="M59" s="493"/>
      <c r="N59" s="494"/>
      <c r="O59" s="502"/>
      <c r="Q59" s="458"/>
      <c r="R59" s="458"/>
    </row>
    <row r="60" spans="1:18" ht="15" customHeight="1" x14ac:dyDescent="0.25">
      <c r="A60" s="637" t="s">
        <v>35</v>
      </c>
      <c r="B60" s="504"/>
      <c r="C60" s="497">
        <v>1</v>
      </c>
      <c r="D60" s="498"/>
      <c r="E60" s="499"/>
      <c r="F60" s="492"/>
      <c r="G60" s="500">
        <v>0</v>
      </c>
      <c r="H60" s="494"/>
      <c r="I60" s="501">
        <f>(C60*G60)</f>
        <v>0</v>
      </c>
      <c r="J60" s="502"/>
      <c r="K60" s="499"/>
      <c r="L60" s="502"/>
      <c r="M60" s="500">
        <v>0</v>
      </c>
      <c r="N60" s="494"/>
      <c r="O60" s="501">
        <f>($C60*M60)</f>
        <v>0</v>
      </c>
      <c r="Q60" s="458"/>
      <c r="R60" s="458"/>
    </row>
    <row r="61" spans="1:18" ht="2.1" customHeight="1" x14ac:dyDescent="0.25">
      <c r="A61" s="639"/>
      <c r="B61" s="469"/>
      <c r="C61" s="497"/>
      <c r="D61" s="498"/>
      <c r="E61" s="491"/>
      <c r="F61" s="492"/>
      <c r="G61" s="493"/>
      <c r="H61" s="494"/>
      <c r="I61" s="502"/>
      <c r="J61" s="502"/>
      <c r="K61" s="491"/>
      <c r="L61" s="502"/>
      <c r="M61" s="493"/>
      <c r="N61" s="494"/>
      <c r="O61" s="502"/>
      <c r="Q61" s="458"/>
      <c r="R61" s="458"/>
    </row>
    <row r="62" spans="1:18" ht="15" customHeight="1" x14ac:dyDescent="0.25">
      <c r="A62" s="639" t="s">
        <v>36</v>
      </c>
      <c r="B62" s="504"/>
      <c r="C62" s="497">
        <v>1</v>
      </c>
      <c r="D62" s="498"/>
      <c r="E62" s="499"/>
      <c r="F62" s="492"/>
      <c r="G62" s="500">
        <v>0</v>
      </c>
      <c r="H62" s="494"/>
      <c r="I62" s="501">
        <f>(C62*G62)</f>
        <v>0</v>
      </c>
      <c r="J62" s="502"/>
      <c r="K62" s="499"/>
      <c r="L62" s="502"/>
      <c r="M62" s="500">
        <v>0</v>
      </c>
      <c r="N62" s="494"/>
      <c r="O62" s="501">
        <f>($C62*M62)</f>
        <v>0</v>
      </c>
      <c r="Q62" s="458"/>
      <c r="R62" s="458"/>
    </row>
    <row r="63" spans="1:18" ht="2.1" customHeight="1" x14ac:dyDescent="0.25">
      <c r="A63" s="639"/>
      <c r="B63" s="469"/>
      <c r="C63" s="497"/>
      <c r="D63" s="498"/>
      <c r="E63" s="491"/>
      <c r="F63" s="492"/>
      <c r="G63" s="493"/>
      <c r="H63" s="494"/>
      <c r="I63" s="502"/>
      <c r="J63" s="502"/>
      <c r="K63" s="491"/>
      <c r="L63" s="502"/>
      <c r="M63" s="493"/>
      <c r="N63" s="494"/>
      <c r="O63" s="502"/>
      <c r="Q63" s="458"/>
      <c r="R63" s="458"/>
    </row>
    <row r="64" spans="1:18" ht="15" customHeight="1" x14ac:dyDescent="0.25">
      <c r="A64" s="639" t="s">
        <v>37</v>
      </c>
      <c r="B64" s="504"/>
      <c r="C64" s="497">
        <v>1</v>
      </c>
      <c r="D64" s="498"/>
      <c r="E64" s="499"/>
      <c r="F64" s="492"/>
      <c r="G64" s="500">
        <v>0</v>
      </c>
      <c r="H64" s="494"/>
      <c r="I64" s="501">
        <f>(C64*G64)</f>
        <v>0</v>
      </c>
      <c r="J64" s="502"/>
      <c r="K64" s="499"/>
      <c r="L64" s="502"/>
      <c r="M64" s="500">
        <v>0</v>
      </c>
      <c r="N64" s="494"/>
      <c r="O64" s="501">
        <f>($C64*M64)</f>
        <v>0</v>
      </c>
      <c r="Q64" s="458"/>
      <c r="R64" s="458"/>
    </row>
    <row r="65" spans="1:19" ht="2.1" customHeight="1" x14ac:dyDescent="0.25">
      <c r="A65" s="639"/>
      <c r="B65" s="469"/>
      <c r="C65" s="497"/>
      <c r="D65" s="498"/>
      <c r="E65" s="491"/>
      <c r="F65" s="492"/>
      <c r="G65" s="493"/>
      <c r="H65" s="494"/>
      <c r="I65" s="502"/>
      <c r="J65" s="502"/>
      <c r="K65" s="491"/>
      <c r="L65" s="502"/>
      <c r="M65" s="493"/>
      <c r="N65" s="494"/>
      <c r="O65" s="502"/>
      <c r="Q65" s="458"/>
      <c r="R65" s="458"/>
    </row>
    <row r="66" spans="1:19" ht="15" customHeight="1" x14ac:dyDescent="0.25">
      <c r="A66" s="639" t="s">
        <v>213</v>
      </c>
      <c r="B66" s="504"/>
      <c r="C66" s="497">
        <v>1</v>
      </c>
      <c r="D66" s="498"/>
      <c r="E66" s="499"/>
      <c r="F66" s="492"/>
      <c r="G66" s="500">
        <v>0</v>
      </c>
      <c r="H66" s="494"/>
      <c r="I66" s="501">
        <f>(C66*G66)</f>
        <v>0</v>
      </c>
      <c r="J66" s="502"/>
      <c r="K66" s="499"/>
      <c r="L66" s="502"/>
      <c r="M66" s="500">
        <v>0</v>
      </c>
      <c r="N66" s="494"/>
      <c r="O66" s="501">
        <f>($C66*M66)</f>
        <v>0</v>
      </c>
      <c r="Q66" s="458"/>
      <c r="R66" s="458"/>
    </row>
    <row r="67" spans="1:19" ht="2.1" customHeight="1" x14ac:dyDescent="0.25">
      <c r="A67" s="625"/>
      <c r="B67" s="469"/>
      <c r="C67" s="497"/>
      <c r="D67" s="498"/>
      <c r="E67" s="491"/>
      <c r="F67" s="492"/>
      <c r="G67" s="493"/>
      <c r="H67" s="494"/>
      <c r="I67" s="502"/>
      <c r="J67" s="502"/>
      <c r="K67" s="491"/>
      <c r="L67" s="502"/>
      <c r="M67" s="493"/>
      <c r="N67" s="494"/>
      <c r="O67" s="502"/>
      <c r="Q67" s="458"/>
      <c r="R67" s="458"/>
    </row>
    <row r="68" spans="1:19" ht="15" customHeight="1" x14ac:dyDescent="0.25">
      <c r="A68" s="626" t="s">
        <v>209</v>
      </c>
      <c r="B68" s="482"/>
      <c r="C68" s="483"/>
      <c r="D68" s="484"/>
      <c r="E68" s="485"/>
      <c r="F68" s="486"/>
      <c r="G68" s="487"/>
      <c r="H68" s="486"/>
      <c r="I68" s="487"/>
      <c r="J68" s="488"/>
      <c r="K68" s="485"/>
      <c r="L68" s="488"/>
      <c r="M68" s="487"/>
      <c r="N68" s="486"/>
      <c r="O68" s="487"/>
      <c r="Q68" s="458"/>
      <c r="R68" s="458"/>
    </row>
    <row r="69" spans="1:19" ht="2.1" customHeight="1" x14ac:dyDescent="0.25">
      <c r="A69" s="625"/>
      <c r="B69" s="469"/>
      <c r="C69" s="497"/>
      <c r="D69" s="498"/>
      <c r="E69" s="491"/>
      <c r="F69" s="492"/>
      <c r="G69" s="493"/>
      <c r="H69" s="494"/>
      <c r="I69" s="502"/>
      <c r="J69" s="502"/>
      <c r="K69" s="491"/>
      <c r="L69" s="502"/>
      <c r="M69" s="493"/>
      <c r="N69" s="494"/>
      <c r="O69" s="502"/>
      <c r="Q69" s="458"/>
      <c r="R69" s="458"/>
    </row>
    <row r="70" spans="1:19" ht="15" customHeight="1" x14ac:dyDescent="0.25">
      <c r="A70" s="637" t="s">
        <v>210</v>
      </c>
      <c r="B70" s="504"/>
      <c r="C70" s="497">
        <v>0</v>
      </c>
      <c r="D70" s="498"/>
      <c r="E70" s="499"/>
      <c r="F70" s="492"/>
      <c r="G70" s="644">
        <v>0</v>
      </c>
      <c r="H70" s="494"/>
      <c r="I70" s="501">
        <f>(C70*G70)</f>
        <v>0</v>
      </c>
      <c r="J70" s="502"/>
      <c r="K70" s="499"/>
      <c r="L70" s="502"/>
      <c r="M70" s="500">
        <v>0</v>
      </c>
      <c r="N70" s="494"/>
      <c r="O70" s="501">
        <f>($C70*M70)</f>
        <v>0</v>
      </c>
      <c r="Q70" s="458"/>
      <c r="R70" s="458"/>
    </row>
    <row r="71" spans="1:19" ht="2.1" customHeight="1" x14ac:dyDescent="0.25">
      <c r="A71" s="639"/>
      <c r="B71" s="469"/>
      <c r="C71" s="497"/>
      <c r="D71" s="498"/>
      <c r="E71" s="491"/>
      <c r="F71" s="492"/>
      <c r="G71" s="645"/>
      <c r="H71" s="494"/>
      <c r="I71" s="502"/>
      <c r="J71" s="502"/>
      <c r="K71" s="491"/>
      <c r="L71" s="502"/>
      <c r="M71" s="493"/>
      <c r="N71" s="494"/>
      <c r="O71" s="502"/>
      <c r="Q71" s="458"/>
      <c r="R71" s="458"/>
    </row>
    <row r="72" spans="1:19" ht="15" customHeight="1" x14ac:dyDescent="0.25">
      <c r="A72" s="639" t="s">
        <v>211</v>
      </c>
      <c r="B72" s="504"/>
      <c r="C72" s="497">
        <v>0</v>
      </c>
      <c r="D72" s="498"/>
      <c r="E72" s="499"/>
      <c r="F72" s="492"/>
      <c r="G72" s="644">
        <v>0</v>
      </c>
      <c r="H72" s="494"/>
      <c r="I72" s="501">
        <f>(C72*G72)</f>
        <v>0</v>
      </c>
      <c r="J72" s="502"/>
      <c r="K72" s="499"/>
      <c r="L72" s="502"/>
      <c r="M72" s="500">
        <v>0</v>
      </c>
      <c r="N72" s="494"/>
      <c r="O72" s="501">
        <f>($C72*M72)</f>
        <v>0</v>
      </c>
      <c r="Q72" s="458"/>
      <c r="R72" s="458"/>
    </row>
    <row r="73" spans="1:19" ht="2.1" customHeight="1" x14ac:dyDescent="0.25">
      <c r="A73" s="625"/>
      <c r="B73" s="469"/>
      <c r="C73" s="497"/>
      <c r="D73" s="498"/>
      <c r="E73" s="491"/>
      <c r="F73" s="492"/>
      <c r="G73" s="493"/>
      <c r="H73" s="494"/>
      <c r="I73" s="502"/>
      <c r="J73" s="502"/>
      <c r="K73" s="505"/>
      <c r="L73" s="502"/>
      <c r="M73" s="493"/>
      <c r="N73" s="494"/>
      <c r="O73" s="502"/>
      <c r="Q73" s="458"/>
      <c r="R73" s="458"/>
    </row>
    <row r="74" spans="1:19" ht="15" customHeight="1" x14ac:dyDescent="0.25">
      <c r="A74" s="627" t="s">
        <v>44</v>
      </c>
      <c r="B74" s="506"/>
      <c r="C74" s="507"/>
      <c r="D74" s="508"/>
      <c r="E74" s="509"/>
      <c r="F74" s="506"/>
      <c r="G74" s="510"/>
      <c r="H74" s="511"/>
      <c r="I74" s="512">
        <f>SUM(I11:I73)</f>
        <v>0</v>
      </c>
      <c r="J74" s="510"/>
      <c r="K74" s="513"/>
      <c r="L74" s="510"/>
      <c r="M74" s="510"/>
      <c r="N74" s="511"/>
      <c r="O74" s="512">
        <f>SUM(O11:O73)</f>
        <v>0</v>
      </c>
      <c r="Q74" s="458"/>
      <c r="R74" s="458"/>
    </row>
    <row r="75" spans="1:19" ht="2.1" customHeight="1" x14ac:dyDescent="0.25">
      <c r="A75" s="625"/>
      <c r="B75" s="469"/>
      <c r="C75" s="497"/>
      <c r="D75" s="490"/>
      <c r="E75" s="491"/>
      <c r="F75" s="492"/>
      <c r="G75" s="493"/>
      <c r="H75" s="494"/>
      <c r="I75" s="495"/>
      <c r="J75" s="495"/>
      <c r="K75" s="496"/>
      <c r="L75" s="495"/>
      <c r="M75" s="493"/>
      <c r="N75" s="494"/>
      <c r="O75" s="502"/>
      <c r="P75" s="458"/>
      <c r="Q75" s="458"/>
      <c r="R75" s="458"/>
    </row>
    <row r="76" spans="1:19" ht="15" customHeight="1" x14ac:dyDescent="0.25">
      <c r="A76" s="626" t="s">
        <v>235</v>
      </c>
      <c r="B76" s="482"/>
      <c r="C76" s="514"/>
      <c r="D76" s="515"/>
      <c r="E76" s="485"/>
      <c r="F76" s="486"/>
      <c r="G76" s="487"/>
      <c r="H76" s="486"/>
      <c r="I76" s="487"/>
      <c r="J76" s="488"/>
      <c r="K76" s="489"/>
      <c r="L76" s="488"/>
      <c r="M76" s="487"/>
      <c r="N76" s="486"/>
      <c r="O76" s="487"/>
      <c r="P76" s="469"/>
      <c r="Q76" s="469"/>
      <c r="R76" s="469"/>
    </row>
    <row r="77" spans="1:19" ht="2.1" customHeight="1" x14ac:dyDescent="0.25">
      <c r="A77" s="625"/>
      <c r="B77" s="469"/>
      <c r="C77" s="497"/>
      <c r="D77" s="498"/>
      <c r="E77" s="491"/>
      <c r="F77" s="492"/>
      <c r="G77" s="493"/>
      <c r="H77" s="494"/>
      <c r="I77" s="502"/>
      <c r="J77" s="502"/>
      <c r="K77" s="505"/>
      <c r="L77" s="502"/>
      <c r="M77" s="493"/>
      <c r="N77" s="494"/>
      <c r="O77" s="502"/>
      <c r="P77" s="469"/>
      <c r="Q77" s="469"/>
      <c r="R77" s="469"/>
    </row>
    <row r="78" spans="1:19" ht="15" customHeight="1" x14ac:dyDescent="0.25">
      <c r="A78" s="637" t="s">
        <v>214</v>
      </c>
      <c r="B78" s="469"/>
      <c r="C78" s="467">
        <v>1</v>
      </c>
      <c r="D78" s="454"/>
      <c r="E78" s="499"/>
      <c r="F78" s="492"/>
      <c r="G78" s="500">
        <v>0</v>
      </c>
      <c r="H78" s="494"/>
      <c r="I78" s="501">
        <f>(C78*G78)</f>
        <v>0</v>
      </c>
      <c r="J78" s="502"/>
      <c r="K78" s="499"/>
      <c r="L78" s="469"/>
      <c r="M78" s="500">
        <v>0</v>
      </c>
      <c r="N78" s="469"/>
      <c r="O78" s="501">
        <f>($C78*M78)</f>
        <v>0</v>
      </c>
      <c r="P78" s="469"/>
      <c r="Q78" s="469"/>
      <c r="R78" s="469"/>
    </row>
    <row r="79" spans="1:19" ht="2.1" customHeight="1" x14ac:dyDescent="0.25">
      <c r="A79" s="639"/>
      <c r="B79" s="469"/>
      <c r="C79" s="469"/>
      <c r="D79" s="469"/>
      <c r="E79" s="469"/>
      <c r="F79" s="469"/>
      <c r="G79" s="469"/>
      <c r="H79" s="469"/>
      <c r="I79" s="469"/>
      <c r="J79" s="469"/>
      <c r="K79" s="491"/>
      <c r="L79" s="469"/>
      <c r="M79" s="493"/>
      <c r="N79" s="469"/>
      <c r="O79" s="502"/>
      <c r="P79" s="469"/>
      <c r="Q79" s="469"/>
      <c r="R79" s="469"/>
      <c r="S79" s="455"/>
    </row>
    <row r="80" spans="1:19" ht="15" customHeight="1" x14ac:dyDescent="0.25">
      <c r="A80" s="639" t="s">
        <v>215</v>
      </c>
      <c r="B80" s="469"/>
      <c r="C80" s="467">
        <v>1</v>
      </c>
      <c r="D80" s="454"/>
      <c r="E80" s="499"/>
      <c r="F80" s="492"/>
      <c r="G80" s="500">
        <v>0</v>
      </c>
      <c r="H80" s="494"/>
      <c r="I80" s="501">
        <f>(C80*G80)</f>
        <v>0</v>
      </c>
      <c r="J80" s="502"/>
      <c r="K80" s="499"/>
      <c r="L80" s="469"/>
      <c r="M80" s="500">
        <v>0</v>
      </c>
      <c r="N80" s="469"/>
      <c r="O80" s="501">
        <f>($C80*M80)</f>
        <v>0</v>
      </c>
      <c r="P80" s="469"/>
      <c r="Q80" s="469"/>
      <c r="R80" s="469"/>
    </row>
    <row r="81" spans="1:24" ht="2.1" customHeight="1" x14ac:dyDescent="0.25">
      <c r="A81" s="639"/>
      <c r="B81" s="469"/>
      <c r="C81" s="469"/>
      <c r="D81" s="469"/>
      <c r="E81" s="469"/>
      <c r="F81" s="469"/>
      <c r="G81" s="469"/>
      <c r="H81" s="469"/>
      <c r="I81" s="469"/>
      <c r="J81" s="469"/>
      <c r="K81" s="491"/>
      <c r="L81" s="469"/>
      <c r="M81" s="493"/>
      <c r="N81" s="469"/>
      <c r="O81" s="502"/>
      <c r="P81" s="469"/>
      <c r="Q81" s="469"/>
      <c r="R81" s="469"/>
      <c r="S81" s="455"/>
    </row>
    <row r="82" spans="1:24" ht="15" customHeight="1" x14ac:dyDescent="0.25">
      <c r="A82" s="639" t="s">
        <v>216</v>
      </c>
      <c r="B82" s="469"/>
      <c r="C82" s="467">
        <v>1</v>
      </c>
      <c r="D82" s="454"/>
      <c r="E82" s="499"/>
      <c r="F82" s="492"/>
      <c r="G82" s="500">
        <v>0</v>
      </c>
      <c r="H82" s="494"/>
      <c r="I82" s="501">
        <f>(C82*G82)</f>
        <v>0</v>
      </c>
      <c r="J82" s="502"/>
      <c r="K82" s="499"/>
      <c r="L82" s="469"/>
      <c r="M82" s="500">
        <v>0</v>
      </c>
      <c r="N82" s="469"/>
      <c r="O82" s="501">
        <f>($C82*M82)</f>
        <v>0</v>
      </c>
      <c r="P82" s="469"/>
      <c r="Q82" s="469"/>
      <c r="R82" s="469"/>
    </row>
    <row r="83" spans="1:24" ht="2.1" customHeight="1" x14ac:dyDescent="0.25">
      <c r="A83" s="639"/>
      <c r="B83" s="469"/>
      <c r="C83" s="469"/>
      <c r="D83" s="469"/>
      <c r="E83" s="469"/>
      <c r="F83" s="469"/>
      <c r="G83" s="469"/>
      <c r="H83" s="469"/>
      <c r="I83" s="469"/>
      <c r="J83" s="469"/>
      <c r="K83" s="491"/>
      <c r="L83" s="469"/>
      <c r="M83" s="493"/>
      <c r="N83" s="469"/>
      <c r="O83" s="502"/>
      <c r="P83" s="469"/>
      <c r="Q83" s="469"/>
      <c r="R83" s="469"/>
      <c r="S83" s="455"/>
    </row>
    <row r="84" spans="1:24" ht="15" customHeight="1" x14ac:dyDescent="0.25">
      <c r="A84" s="639" t="s">
        <v>217</v>
      </c>
      <c r="B84" s="469"/>
      <c r="C84" s="467">
        <v>1</v>
      </c>
      <c r="D84" s="454"/>
      <c r="E84" s="499"/>
      <c r="F84" s="492"/>
      <c r="G84" s="500">
        <v>0</v>
      </c>
      <c r="H84" s="494"/>
      <c r="I84" s="501">
        <f>(C84*G84)</f>
        <v>0</v>
      </c>
      <c r="J84" s="502"/>
      <c r="K84" s="499"/>
      <c r="L84" s="469"/>
      <c r="M84" s="500">
        <v>0</v>
      </c>
      <c r="N84" s="469"/>
      <c r="O84" s="501">
        <f>($C84*M84)</f>
        <v>0</v>
      </c>
      <c r="P84" s="469"/>
      <c r="Q84" s="469"/>
      <c r="R84" s="469"/>
    </row>
    <row r="85" spans="1:24" ht="2.1" customHeight="1" x14ac:dyDescent="0.25">
      <c r="A85" s="639"/>
      <c r="B85" s="469"/>
      <c r="C85" s="469"/>
      <c r="D85" s="469"/>
      <c r="E85" s="469"/>
      <c r="F85" s="469"/>
      <c r="G85" s="469"/>
      <c r="H85" s="469"/>
      <c r="I85" s="469"/>
      <c r="J85" s="469"/>
      <c r="K85" s="469"/>
      <c r="L85" s="469"/>
      <c r="M85" s="469"/>
      <c r="N85" s="469"/>
      <c r="O85" s="469"/>
      <c r="P85" s="469"/>
      <c r="Q85" s="469"/>
      <c r="R85" s="469"/>
      <c r="S85" s="455"/>
    </row>
    <row r="86" spans="1:24" ht="15" customHeight="1" x14ac:dyDescent="0.25">
      <c r="A86" s="639" t="s">
        <v>218</v>
      </c>
      <c r="B86" s="469"/>
      <c r="C86" s="467">
        <v>1</v>
      </c>
      <c r="D86" s="454"/>
      <c r="E86" s="499"/>
      <c r="F86" s="492"/>
      <c r="G86" s="500">
        <v>0</v>
      </c>
      <c r="H86" s="494"/>
      <c r="I86" s="501">
        <f>(C86*G86)</f>
        <v>0</v>
      </c>
      <c r="J86" s="502"/>
      <c r="K86" s="499"/>
      <c r="L86" s="469"/>
      <c r="M86" s="500">
        <v>0</v>
      </c>
      <c r="N86" s="469"/>
      <c r="O86" s="501">
        <v>0</v>
      </c>
      <c r="P86" s="469"/>
      <c r="Q86" s="469"/>
      <c r="R86" s="469"/>
    </row>
    <row r="87" spans="1:24" ht="2.1" customHeight="1" x14ac:dyDescent="0.25">
      <c r="A87" s="625"/>
      <c r="B87" s="469"/>
      <c r="C87" s="469"/>
      <c r="D87" s="469"/>
      <c r="E87" s="469"/>
      <c r="F87" s="469"/>
      <c r="G87" s="469"/>
      <c r="H87" s="469"/>
      <c r="I87" s="469"/>
      <c r="J87" s="469"/>
      <c r="K87" s="469"/>
      <c r="L87" s="469"/>
      <c r="M87" s="469"/>
      <c r="N87" s="469"/>
      <c r="O87" s="469"/>
      <c r="P87" s="469"/>
      <c r="Q87" s="469"/>
      <c r="R87" s="469"/>
      <c r="S87" s="455"/>
      <c r="T87" s="455"/>
      <c r="U87" s="455"/>
      <c r="V87" s="455"/>
      <c r="W87" s="455"/>
      <c r="X87" s="455"/>
    </row>
    <row r="88" spans="1:24" ht="15" customHeight="1" x14ac:dyDescent="0.25">
      <c r="A88" s="627" t="s">
        <v>236</v>
      </c>
      <c r="B88" s="506"/>
      <c r="C88" s="507"/>
      <c r="D88" s="508"/>
      <c r="E88" s="509"/>
      <c r="F88" s="506"/>
      <c r="G88" s="510"/>
      <c r="H88" s="511"/>
      <c r="I88" s="512">
        <f>I$74+SUM(I75:I87)</f>
        <v>0</v>
      </c>
      <c r="J88" s="510"/>
      <c r="K88" s="513"/>
      <c r="L88" s="510"/>
      <c r="M88" s="510"/>
      <c r="N88" s="511"/>
      <c r="O88" s="512">
        <f>O$74+SUM(O75:O87)</f>
        <v>0</v>
      </c>
      <c r="P88" s="469"/>
      <c r="Q88" s="469"/>
      <c r="R88" s="469"/>
    </row>
    <row r="89" spans="1:24" ht="15" customHeight="1" x14ac:dyDescent="0.25">
      <c r="A89" s="626" t="s">
        <v>237</v>
      </c>
      <c r="B89" s="482"/>
      <c r="C89" s="514"/>
      <c r="D89" s="515"/>
      <c r="E89" s="485"/>
      <c r="F89" s="486"/>
      <c r="G89" s="487"/>
      <c r="H89" s="486"/>
      <c r="I89" s="487"/>
      <c r="J89" s="488"/>
      <c r="K89" s="489"/>
      <c r="L89" s="488"/>
      <c r="M89" s="487"/>
      <c r="N89" s="486"/>
      <c r="O89" s="487"/>
      <c r="P89" s="469"/>
      <c r="Q89" s="469"/>
      <c r="R89" s="469"/>
    </row>
    <row r="90" spans="1:24" ht="2.1" customHeight="1" x14ac:dyDescent="0.25">
      <c r="A90" s="625"/>
      <c r="B90" s="469"/>
      <c r="C90" s="497"/>
      <c r="D90" s="498"/>
      <c r="E90" s="491"/>
      <c r="F90" s="492"/>
      <c r="G90" s="493"/>
      <c r="H90" s="494"/>
      <c r="I90" s="502"/>
      <c r="J90" s="502"/>
      <c r="K90" s="505"/>
      <c r="L90" s="502"/>
      <c r="M90" s="493"/>
      <c r="N90" s="494"/>
      <c r="O90" s="502"/>
      <c r="P90" s="469"/>
      <c r="Q90" s="469"/>
      <c r="R90" s="469"/>
    </row>
    <row r="91" spans="1:24" ht="15" customHeight="1" x14ac:dyDescent="0.25">
      <c r="A91" s="637" t="s">
        <v>214</v>
      </c>
      <c r="B91" s="469"/>
      <c r="C91" s="467">
        <v>1</v>
      </c>
      <c r="D91" s="454"/>
      <c r="E91" s="499"/>
      <c r="F91" s="492"/>
      <c r="G91" s="500">
        <v>0</v>
      </c>
      <c r="H91" s="494"/>
      <c r="I91" s="501">
        <f>(C91*G91)</f>
        <v>0</v>
      </c>
      <c r="J91" s="502"/>
      <c r="K91" s="499"/>
      <c r="L91" s="469"/>
      <c r="M91" s="500">
        <v>0</v>
      </c>
      <c r="N91" s="469"/>
      <c r="O91" s="501">
        <f>($C91*M91)</f>
        <v>0</v>
      </c>
      <c r="P91" s="469"/>
      <c r="Q91" s="469"/>
      <c r="R91" s="469"/>
      <c r="S91" s="455"/>
      <c r="T91" s="455"/>
    </row>
    <row r="92" spans="1:24" ht="2.1" customHeight="1" x14ac:dyDescent="0.25">
      <c r="A92" s="639"/>
      <c r="B92" s="469"/>
      <c r="C92" s="467">
        <v>1</v>
      </c>
      <c r="D92" s="498"/>
      <c r="E92" s="491"/>
      <c r="F92" s="492"/>
      <c r="G92" s="493"/>
      <c r="H92" s="494"/>
      <c r="I92" s="502"/>
      <c r="J92" s="502"/>
      <c r="K92" s="491"/>
      <c r="L92" s="469"/>
      <c r="M92" s="493"/>
      <c r="N92" s="469"/>
      <c r="O92" s="502"/>
      <c r="P92" s="469"/>
      <c r="Q92" s="469"/>
      <c r="R92" s="469"/>
      <c r="S92" s="455"/>
      <c r="T92" s="455"/>
    </row>
    <row r="93" spans="1:24" ht="15" customHeight="1" x14ac:dyDescent="0.25">
      <c r="A93" s="639" t="s">
        <v>215</v>
      </c>
      <c r="B93" s="469"/>
      <c r="C93" s="467">
        <v>1</v>
      </c>
      <c r="D93" s="454"/>
      <c r="E93" s="499"/>
      <c r="F93" s="492"/>
      <c r="G93" s="500">
        <v>0</v>
      </c>
      <c r="H93" s="494"/>
      <c r="I93" s="501">
        <f>(C93*G93)</f>
        <v>0</v>
      </c>
      <c r="J93" s="502"/>
      <c r="K93" s="499"/>
      <c r="L93" s="469"/>
      <c r="M93" s="500">
        <v>0</v>
      </c>
      <c r="N93" s="469"/>
      <c r="O93" s="501">
        <f>($C93*M93)</f>
        <v>0</v>
      </c>
      <c r="P93" s="469"/>
      <c r="Q93" s="469"/>
      <c r="R93" s="469"/>
      <c r="S93" s="455"/>
      <c r="T93" s="455"/>
    </row>
    <row r="94" spans="1:24" ht="2.1" customHeight="1" x14ac:dyDescent="0.25">
      <c r="A94" s="639"/>
      <c r="B94" s="469"/>
      <c r="C94" s="467">
        <v>1</v>
      </c>
      <c r="D94" s="498"/>
      <c r="E94" s="491"/>
      <c r="F94" s="492"/>
      <c r="G94" s="493"/>
      <c r="H94" s="494"/>
      <c r="I94" s="502"/>
      <c r="J94" s="502"/>
      <c r="K94" s="491"/>
      <c r="L94" s="469"/>
      <c r="M94" s="493"/>
      <c r="N94" s="469"/>
      <c r="O94" s="502"/>
      <c r="P94" s="469"/>
      <c r="Q94" s="469"/>
      <c r="R94" s="469"/>
      <c r="S94" s="455"/>
      <c r="T94" s="455"/>
    </row>
    <row r="95" spans="1:24" ht="15" customHeight="1" x14ac:dyDescent="0.25">
      <c r="A95" s="639" t="s">
        <v>216</v>
      </c>
      <c r="B95" s="469"/>
      <c r="C95" s="467">
        <v>1</v>
      </c>
      <c r="D95" s="454"/>
      <c r="E95" s="499"/>
      <c r="F95" s="492"/>
      <c r="G95" s="500">
        <v>0</v>
      </c>
      <c r="H95" s="494"/>
      <c r="I95" s="501">
        <f>(C95*G95)</f>
        <v>0</v>
      </c>
      <c r="J95" s="502"/>
      <c r="K95" s="499"/>
      <c r="L95" s="469"/>
      <c r="M95" s="500">
        <v>0</v>
      </c>
      <c r="N95" s="469"/>
      <c r="O95" s="501">
        <f>($C95*M95)</f>
        <v>0</v>
      </c>
      <c r="P95" s="469"/>
      <c r="Q95" s="469"/>
      <c r="R95" s="469"/>
      <c r="S95" s="455"/>
      <c r="T95" s="455"/>
    </row>
    <row r="96" spans="1:24" ht="2.1" customHeight="1" x14ac:dyDescent="0.25">
      <c r="A96" s="639"/>
      <c r="B96" s="469"/>
      <c r="C96" s="467">
        <v>1</v>
      </c>
      <c r="D96" s="498"/>
      <c r="E96" s="491"/>
      <c r="F96" s="492"/>
      <c r="G96" s="493"/>
      <c r="H96" s="494"/>
      <c r="I96" s="502"/>
      <c r="J96" s="502"/>
      <c r="K96" s="491"/>
      <c r="L96" s="469"/>
      <c r="M96" s="493"/>
      <c r="N96" s="469"/>
      <c r="O96" s="502"/>
      <c r="P96" s="469"/>
      <c r="Q96" s="469"/>
      <c r="R96" s="469"/>
      <c r="S96" s="455"/>
      <c r="T96" s="455"/>
    </row>
    <row r="97" spans="1:24" ht="15" customHeight="1" x14ac:dyDescent="0.25">
      <c r="A97" s="639" t="s">
        <v>217</v>
      </c>
      <c r="B97" s="469"/>
      <c r="C97" s="467">
        <v>1</v>
      </c>
      <c r="D97" s="454"/>
      <c r="E97" s="499"/>
      <c r="F97" s="492"/>
      <c r="G97" s="500">
        <v>0</v>
      </c>
      <c r="H97" s="494"/>
      <c r="I97" s="501">
        <f>(C97*G97)</f>
        <v>0</v>
      </c>
      <c r="J97" s="502"/>
      <c r="K97" s="499"/>
      <c r="L97" s="469"/>
      <c r="M97" s="500">
        <v>0</v>
      </c>
      <c r="N97" s="469"/>
      <c r="O97" s="501">
        <f>($C97*M97)</f>
        <v>0</v>
      </c>
      <c r="P97" s="469"/>
      <c r="Q97" s="469"/>
      <c r="R97" s="469"/>
      <c r="S97" s="455"/>
      <c r="T97" s="455"/>
    </row>
    <row r="98" spans="1:24" ht="2.1" customHeight="1" x14ac:dyDescent="0.25">
      <c r="A98" s="639"/>
      <c r="B98" s="469"/>
      <c r="C98" s="497"/>
      <c r="D98" s="498"/>
      <c r="E98" s="491"/>
      <c r="F98" s="492"/>
      <c r="G98" s="493"/>
      <c r="H98" s="494"/>
      <c r="I98" s="502"/>
      <c r="J98" s="502"/>
      <c r="K98" s="469"/>
      <c r="L98" s="469"/>
      <c r="M98" s="469"/>
      <c r="N98" s="469"/>
      <c r="O98" s="469"/>
      <c r="P98" s="469"/>
      <c r="Q98" s="469"/>
      <c r="R98" s="469"/>
      <c r="S98" s="455"/>
      <c r="T98" s="455"/>
    </row>
    <row r="99" spans="1:24" ht="15" customHeight="1" x14ac:dyDescent="0.25">
      <c r="A99" s="639" t="s">
        <v>218</v>
      </c>
      <c r="B99" s="469"/>
      <c r="C99" s="467">
        <v>1</v>
      </c>
      <c r="D99" s="454"/>
      <c r="E99" s="499"/>
      <c r="F99" s="492"/>
      <c r="G99" s="500">
        <v>0</v>
      </c>
      <c r="H99" s="494"/>
      <c r="I99" s="501">
        <f>(C99*G99)</f>
        <v>0</v>
      </c>
      <c r="J99" s="502"/>
      <c r="K99" s="499"/>
      <c r="L99" s="469"/>
      <c r="M99" s="500">
        <v>0</v>
      </c>
      <c r="N99" s="469"/>
      <c r="O99" s="501">
        <v>0</v>
      </c>
      <c r="P99" s="469"/>
      <c r="Q99" s="469"/>
      <c r="R99" s="469"/>
      <c r="S99" s="455"/>
      <c r="T99" s="455"/>
    </row>
    <row r="100" spans="1:24" ht="2.1" customHeight="1" x14ac:dyDescent="0.25">
      <c r="A100" s="625"/>
      <c r="B100" s="469"/>
      <c r="C100" s="469"/>
      <c r="D100" s="469"/>
      <c r="E100" s="469"/>
      <c r="F100" s="469"/>
      <c r="G100" s="469"/>
      <c r="H100" s="469"/>
      <c r="I100" s="469"/>
      <c r="J100" s="469"/>
      <c r="K100" s="469"/>
      <c r="L100" s="469"/>
      <c r="M100" s="469"/>
      <c r="N100" s="469"/>
      <c r="O100" s="469"/>
      <c r="P100" s="469"/>
      <c r="Q100" s="469"/>
      <c r="R100" s="469"/>
      <c r="S100" s="455"/>
      <c r="T100" s="455"/>
      <c r="U100" s="455"/>
      <c r="V100" s="455"/>
      <c r="W100" s="455"/>
      <c r="X100" s="455"/>
    </row>
    <row r="101" spans="1:24" ht="15" customHeight="1" x14ac:dyDescent="0.25">
      <c r="A101" s="627" t="s">
        <v>238</v>
      </c>
      <c r="B101" s="506"/>
      <c r="C101" s="507"/>
      <c r="D101" s="508"/>
      <c r="E101" s="509"/>
      <c r="F101" s="506"/>
      <c r="G101" s="510"/>
      <c r="H101" s="511"/>
      <c r="I101" s="512">
        <f>I$74+SUM(I91:I100)</f>
        <v>0</v>
      </c>
      <c r="J101" s="510"/>
      <c r="K101" s="513"/>
      <c r="L101" s="510"/>
      <c r="M101" s="510"/>
      <c r="N101" s="511"/>
      <c r="O101" s="512">
        <f>O$74+SUM(O91:O100)</f>
        <v>0</v>
      </c>
      <c r="P101" s="469"/>
      <c r="Q101" s="469"/>
      <c r="R101" s="469"/>
    </row>
    <row r="102" spans="1:24" ht="15" customHeight="1" x14ac:dyDescent="0.25">
      <c r="A102" s="628"/>
      <c r="B102" s="469"/>
      <c r="C102" s="469"/>
      <c r="D102" s="469"/>
      <c r="E102" s="469"/>
      <c r="F102" s="469"/>
      <c r="G102" s="469"/>
      <c r="H102" s="469"/>
      <c r="I102" s="469"/>
      <c r="J102" s="469"/>
      <c r="K102" s="469"/>
      <c r="L102" s="469"/>
      <c r="M102" s="469"/>
      <c r="N102" s="469"/>
      <c r="O102" s="469"/>
      <c r="P102" s="469"/>
      <c r="Q102" s="469"/>
      <c r="R102" s="469"/>
    </row>
    <row r="103" spans="1:24" s="458" customFormat="1" ht="15" customHeight="1" x14ac:dyDescent="0.25">
      <c r="A103" s="629"/>
      <c r="B103" s="516"/>
      <c r="C103" s="517"/>
      <c r="D103" s="518"/>
      <c r="E103" s="519"/>
      <c r="F103" s="516"/>
      <c r="G103" s="520"/>
      <c r="H103" s="521"/>
      <c r="I103" s="520"/>
      <c r="J103" s="520"/>
      <c r="K103" s="522"/>
      <c r="L103" s="520"/>
      <c r="M103" s="520"/>
      <c r="N103" s="521"/>
      <c r="O103" s="520"/>
    </row>
    <row r="104" spans="1:24" ht="43.5" x14ac:dyDescent="0.25">
      <c r="A104" s="630" t="s">
        <v>118</v>
      </c>
    </row>
    <row r="105" spans="1:24" ht="29.25" x14ac:dyDescent="0.25">
      <c r="A105" s="630" t="s">
        <v>251</v>
      </c>
      <c r="D105" s="454"/>
      <c r="E105" s="453"/>
      <c r="F105" s="454"/>
      <c r="G105" s="412"/>
      <c r="H105" s="454"/>
      <c r="I105" s="412"/>
    </row>
    <row r="106" spans="1:24" s="540" customFormat="1" x14ac:dyDescent="0.25">
      <c r="A106" s="630"/>
      <c r="B106" s="542"/>
      <c r="C106" s="541"/>
      <c r="D106" s="542"/>
      <c r="E106" s="543"/>
      <c r="F106" s="542"/>
      <c r="G106" s="530"/>
      <c r="H106" s="542"/>
      <c r="I106" s="530"/>
      <c r="J106" s="531"/>
      <c r="K106" s="532"/>
      <c r="L106" s="531"/>
      <c r="M106" s="533"/>
      <c r="O106" s="533"/>
    </row>
    <row r="107" spans="1:24" s="458" customFormat="1" ht="15" customHeight="1" x14ac:dyDescent="0.25">
      <c r="A107" s="460"/>
      <c r="B107" s="460"/>
      <c r="C107" s="461"/>
      <c r="D107" s="462"/>
      <c r="E107" s="463"/>
      <c r="F107" s="460"/>
      <c r="G107" s="464"/>
      <c r="H107" s="465"/>
      <c r="I107" s="464"/>
      <c r="J107" s="464"/>
      <c r="K107" s="466"/>
      <c r="L107" s="464"/>
      <c r="M107" s="464"/>
      <c r="N107" s="465"/>
      <c r="O107" s="464"/>
    </row>
    <row r="108" spans="1:24" ht="15" customHeight="1" x14ac:dyDescent="0.25">
      <c r="A108" s="457"/>
      <c r="D108" s="454"/>
      <c r="E108" s="453"/>
      <c r="F108" s="454"/>
      <c r="G108" s="412"/>
      <c r="H108" s="454"/>
      <c r="I108" s="412"/>
    </row>
    <row r="109" spans="1:24" ht="15" customHeight="1" x14ac:dyDescent="0.25">
      <c r="A109" s="457"/>
      <c r="D109" s="454"/>
      <c r="E109" s="453"/>
      <c r="F109" s="454"/>
      <c r="G109" s="412"/>
      <c r="H109" s="454"/>
      <c r="I109" s="412"/>
    </row>
    <row r="110" spans="1:24" ht="15" customHeight="1" x14ac:dyDescent="0.25"/>
    <row r="111" spans="1:24" ht="15" customHeight="1" x14ac:dyDescent="0.25"/>
    <row r="112" spans="1:24" ht="15" customHeight="1" x14ac:dyDescent="0.25"/>
    <row r="134" spans="1:1" x14ac:dyDescent="0.25">
      <c r="A134" s="458"/>
    </row>
  </sheetData>
  <sheetProtection selectLockedCells="1"/>
  <pageMargins left="0.2" right="0.2" top="0.2" bottom="0.2" header="0.2" footer="0.2"/>
  <pageSetup scale="58" orientation="landscape" r:id="rId1"/>
  <headerFooter>
    <oddFooter>&amp;CPRF 5
Page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120"/>
  <sheetViews>
    <sheetView zoomScale="115" zoomScaleNormal="115" workbookViewId="0">
      <pane xSplit="2" ySplit="11" topLeftCell="C64" activePane="bottomRight" state="frozen"/>
      <selection pane="topRight" activeCell="C1" sqref="C1"/>
      <selection pane="bottomLeft" activeCell="A12" sqref="A12"/>
      <selection pane="bottomRight" sqref="A1:O76"/>
    </sheetView>
  </sheetViews>
  <sheetFormatPr defaultColWidth="9.140625" defaultRowHeight="15" x14ac:dyDescent="0.25"/>
  <cols>
    <col min="1" max="1" width="64.28515625" style="44" customWidth="1"/>
    <col min="2" max="2" width="1.7109375" style="44" customWidth="1"/>
    <col min="3" max="3" width="11.28515625" style="43" customWidth="1"/>
    <col min="4" max="4" width="1.7109375" style="44" customWidth="1"/>
    <col min="5" max="5" width="20.7109375" style="387" customWidth="1"/>
    <col min="6" max="6" width="1.7109375" style="44" customWidth="1"/>
    <col min="7" max="7" width="12.7109375" style="406" customWidth="1"/>
    <col min="8" max="8" width="1.7109375" style="44" customWidth="1"/>
    <col min="9" max="9" width="14.7109375" style="406" customWidth="1"/>
    <col min="10" max="10" width="3.140625" style="65" customWidth="1"/>
    <col min="11" max="11" width="20.7109375" style="396" customWidth="1"/>
    <col min="12" max="12" width="3.140625" style="65" customWidth="1"/>
    <col min="13" max="13" width="12.7109375" style="406" customWidth="1"/>
    <col min="14" max="14" width="1.7109375" style="44" customWidth="1"/>
    <col min="15" max="15" width="14.7109375" style="406" customWidth="1"/>
    <col min="16" max="16384" width="9.140625" style="44"/>
  </cols>
  <sheetData>
    <row r="1" spans="1:25" s="5" customFormat="1" ht="18" x14ac:dyDescent="0.25">
      <c r="A1" s="309" t="s">
        <v>260</v>
      </c>
      <c r="B1" s="17"/>
      <c r="C1" s="375"/>
      <c r="D1" s="17"/>
      <c r="E1" s="16"/>
      <c r="F1" s="17"/>
      <c r="G1" s="58"/>
      <c r="H1" s="1"/>
      <c r="I1" s="58"/>
      <c r="J1" s="76"/>
      <c r="K1" s="394"/>
      <c r="L1" s="76"/>
      <c r="M1" s="76"/>
      <c r="N1" s="76"/>
      <c r="O1" s="76" t="s">
        <v>192</v>
      </c>
      <c r="P1" s="4"/>
      <c r="Q1" s="4"/>
      <c r="R1" s="4"/>
      <c r="S1" s="4"/>
      <c r="T1" s="4"/>
      <c r="U1" s="4"/>
      <c r="V1" s="4"/>
      <c r="W1" s="4"/>
      <c r="X1" s="4"/>
      <c r="Y1" s="4"/>
    </row>
    <row r="2" spans="1:25" s="5" customFormat="1" ht="2.1" customHeight="1" x14ac:dyDescent="0.25">
      <c r="A2" s="83"/>
      <c r="B2" s="13"/>
      <c r="C2" s="22"/>
      <c r="D2" s="13"/>
      <c r="E2" s="386"/>
      <c r="F2" s="18"/>
      <c r="G2" s="403"/>
      <c r="H2" s="6"/>
      <c r="I2" s="58"/>
      <c r="J2" s="58"/>
      <c r="K2" s="395"/>
      <c r="L2" s="58"/>
      <c r="M2" s="403"/>
      <c r="N2" s="69"/>
      <c r="O2" s="403"/>
      <c r="P2" s="69"/>
      <c r="Q2" s="4"/>
      <c r="R2" s="4"/>
      <c r="S2" s="4"/>
      <c r="T2" s="4"/>
      <c r="U2" s="4"/>
      <c r="V2" s="4"/>
      <c r="W2" s="4"/>
      <c r="X2" s="4"/>
    </row>
    <row r="3" spans="1:25" s="5" customFormat="1" ht="18" x14ac:dyDescent="0.25">
      <c r="A3" s="655" t="str">
        <f>_FormName</f>
        <v>Proposal Response Form #5 — Pricing</v>
      </c>
      <c r="B3" s="655"/>
      <c r="C3" s="655"/>
      <c r="D3" s="655"/>
      <c r="E3" s="655"/>
      <c r="F3" s="655"/>
      <c r="G3" s="655"/>
      <c r="H3" s="655"/>
      <c r="I3" s="655"/>
      <c r="J3" s="655"/>
      <c r="K3" s="655"/>
      <c r="L3" s="655"/>
      <c r="M3" s="655"/>
      <c r="N3" s="14"/>
      <c r="O3" s="408"/>
      <c r="P3" s="4"/>
      <c r="Q3" s="4"/>
      <c r="R3" s="4"/>
      <c r="S3" s="4"/>
      <c r="T3" s="4"/>
      <c r="U3" s="4"/>
      <c r="V3" s="4"/>
      <c r="W3" s="4"/>
      <c r="X3" s="4"/>
    </row>
    <row r="4" spans="1:25" s="5" customFormat="1" ht="2.1" customHeight="1" x14ac:dyDescent="0.25">
      <c r="A4" s="19"/>
      <c r="B4" s="19"/>
      <c r="C4" s="24"/>
      <c r="D4" s="15"/>
      <c r="E4" s="16"/>
      <c r="F4" s="16"/>
      <c r="G4" s="58"/>
      <c r="H4" s="1"/>
      <c r="I4" s="58"/>
      <c r="J4" s="59"/>
      <c r="K4" s="395"/>
      <c r="L4" s="59"/>
      <c r="M4" s="58"/>
      <c r="N4" s="1"/>
      <c r="O4" s="58"/>
      <c r="P4" s="4"/>
      <c r="Q4" s="4"/>
      <c r="R4" s="4"/>
      <c r="S4" s="4"/>
      <c r="T4" s="4"/>
      <c r="U4" s="4"/>
      <c r="V4" s="4"/>
      <c r="W4" s="4"/>
      <c r="X4" s="4"/>
    </row>
    <row r="5" spans="1:25" s="5" customFormat="1" ht="19.5" x14ac:dyDescent="0.25">
      <c r="A5" s="8" t="s">
        <v>6</v>
      </c>
      <c r="B5" s="8"/>
      <c r="C5" s="309" t="str">
        <f>IF(ProposerName="", "", ProposerName)</f>
        <v>RespondingVendor</v>
      </c>
      <c r="D5" s="309"/>
      <c r="E5" s="309"/>
      <c r="F5" s="309"/>
      <c r="G5" s="411"/>
      <c r="H5" s="309"/>
      <c r="I5" s="411"/>
      <c r="J5" s="309"/>
      <c r="K5" s="309"/>
      <c r="L5" s="309"/>
      <c r="M5" s="404"/>
      <c r="N5" s="310"/>
      <c r="O5" s="409"/>
      <c r="P5" s="4"/>
      <c r="Q5" s="4"/>
      <c r="R5" s="4"/>
      <c r="S5" s="4"/>
      <c r="T5" s="4"/>
      <c r="U5" s="4"/>
      <c r="V5" s="4"/>
      <c r="W5" s="4"/>
      <c r="X5" s="4"/>
    </row>
    <row r="6" spans="1:25" s="5" customFormat="1" ht="2.1" customHeight="1" x14ac:dyDescent="0.25">
      <c r="A6" s="8"/>
      <c r="B6" s="8"/>
      <c r="C6" s="382"/>
      <c r="D6" s="8"/>
      <c r="E6" s="382"/>
      <c r="F6" s="8"/>
      <c r="G6" s="405"/>
      <c r="H6" s="8"/>
      <c r="I6" s="405"/>
      <c r="J6" s="8"/>
      <c r="K6" s="382"/>
      <c r="L6" s="8"/>
      <c r="M6" s="405"/>
      <c r="N6" s="8"/>
      <c r="O6" s="405"/>
      <c r="P6" s="8"/>
      <c r="Q6" s="4"/>
      <c r="R6" s="4"/>
      <c r="S6" s="4"/>
      <c r="T6" s="4"/>
      <c r="U6" s="4"/>
      <c r="V6" s="4"/>
      <c r="W6" s="4"/>
      <c r="X6" s="4"/>
    </row>
    <row r="7" spans="1:25" s="5" customFormat="1" ht="19.5" x14ac:dyDescent="0.25">
      <c r="A7" s="8" t="s">
        <v>7</v>
      </c>
      <c r="B7" s="8"/>
      <c r="C7" s="309" t="str">
        <f>IF(Solution="", "", Solution)</f>
        <v>VendorPlatform</v>
      </c>
      <c r="D7" s="309"/>
      <c r="E7" s="309"/>
      <c r="F7" s="309"/>
      <c r="G7" s="411"/>
      <c r="H7" s="309"/>
      <c r="I7" s="411"/>
      <c r="J7" s="309"/>
      <c r="K7" s="309"/>
      <c r="L7" s="309"/>
      <c r="M7" s="404"/>
      <c r="N7" s="310"/>
      <c r="O7" s="409"/>
      <c r="P7" s="4"/>
      <c r="Q7" s="4"/>
      <c r="R7" s="4"/>
      <c r="S7" s="4"/>
      <c r="T7" s="4"/>
      <c r="U7" s="4"/>
      <c r="V7" s="4"/>
      <c r="W7" s="4"/>
      <c r="X7" s="4"/>
    </row>
    <row r="9" spans="1:25" ht="4.5" customHeight="1" x14ac:dyDescent="0.25">
      <c r="E9" s="388"/>
      <c r="F9" s="28"/>
      <c r="G9" s="412"/>
      <c r="H9" s="28"/>
      <c r="I9" s="412"/>
      <c r="J9" s="121"/>
      <c r="K9" s="397"/>
      <c r="L9" s="121"/>
      <c r="M9" s="407"/>
      <c r="N9" s="28"/>
      <c r="O9" s="410"/>
    </row>
    <row r="10" spans="1:25" ht="15" customHeight="1" x14ac:dyDescent="0.25">
      <c r="A10" s="314" t="str">
        <f ca="1">MID(CELL("Filename",A1),FIND("]",CELL("Filename",A1))+1,255)</f>
        <v>E911 System</v>
      </c>
      <c r="B10" s="656"/>
      <c r="C10" s="376"/>
      <c r="E10" s="656" t="s">
        <v>195</v>
      </c>
      <c r="F10" s="656"/>
      <c r="G10" s="656"/>
      <c r="H10" s="656"/>
      <c r="I10" s="656"/>
      <c r="J10" s="32"/>
      <c r="K10" s="656" t="s">
        <v>196</v>
      </c>
      <c r="L10" s="656"/>
      <c r="M10" s="656"/>
      <c r="N10" s="656"/>
      <c r="O10" s="656"/>
    </row>
    <row r="11" spans="1:25" s="420" customFormat="1" ht="45" customHeight="1" x14ac:dyDescent="0.25">
      <c r="A11" s="417" t="s">
        <v>220</v>
      </c>
      <c r="B11" s="418"/>
      <c r="C11" s="419" t="s">
        <v>197</v>
      </c>
      <c r="E11" s="421" t="s">
        <v>198</v>
      </c>
      <c r="F11" s="422"/>
      <c r="G11" s="423" t="s">
        <v>201</v>
      </c>
      <c r="H11" s="418"/>
      <c r="I11" s="424" t="s">
        <v>202</v>
      </c>
      <c r="J11" s="425"/>
      <c r="K11" s="426" t="s">
        <v>198</v>
      </c>
      <c r="L11" s="427"/>
      <c r="M11" s="424" t="s">
        <v>203</v>
      </c>
      <c r="N11" s="418"/>
      <c r="O11" s="424" t="s">
        <v>204</v>
      </c>
    </row>
    <row r="12" spans="1:25" ht="2.1" customHeight="1" x14ac:dyDescent="0.25">
      <c r="A12" s="40"/>
      <c r="B12" s="40"/>
      <c r="C12" s="40"/>
      <c r="D12" s="40"/>
      <c r="E12" s="217"/>
      <c r="F12" s="40"/>
      <c r="G12" s="377"/>
      <c r="H12" s="40"/>
      <c r="I12" s="377"/>
      <c r="J12" s="40"/>
      <c r="K12" s="217"/>
      <c r="L12" s="40"/>
      <c r="M12" s="377"/>
      <c r="N12" s="40"/>
      <c r="O12" s="377"/>
      <c r="P12" s="40"/>
      <c r="Q12" s="40"/>
      <c r="R12" s="40"/>
      <c r="S12" s="40"/>
    </row>
    <row r="13" spans="1:25" ht="15" customHeight="1" x14ac:dyDescent="0.25">
      <c r="A13" s="29" t="s">
        <v>259</v>
      </c>
      <c r="B13" s="35"/>
      <c r="C13" s="378"/>
      <c r="D13" s="49"/>
      <c r="E13" s="391"/>
      <c r="F13" s="31"/>
      <c r="G13" s="67"/>
      <c r="H13" s="31"/>
      <c r="I13" s="67"/>
      <c r="J13" s="61"/>
      <c r="K13" s="400"/>
      <c r="L13" s="61"/>
      <c r="M13" s="67"/>
      <c r="N13" s="31"/>
      <c r="O13" s="67"/>
      <c r="P13" s="32"/>
      <c r="Q13" s="32"/>
      <c r="R13" s="32"/>
      <c r="S13" s="32"/>
      <c r="T13" s="32"/>
    </row>
    <row r="14" spans="1:25" s="106" customFormat="1" ht="2.1" customHeight="1" x14ac:dyDescent="0.25">
      <c r="A14" s="40"/>
      <c r="B14" s="40"/>
      <c r="C14" s="377"/>
      <c r="D14" s="116"/>
      <c r="E14" s="389"/>
      <c r="F14" s="57"/>
      <c r="G14" s="71"/>
      <c r="H14" s="55"/>
      <c r="I14" s="118"/>
      <c r="J14" s="118"/>
      <c r="K14" s="398"/>
      <c r="L14" s="118"/>
      <c r="M14" s="71"/>
      <c r="N14" s="55"/>
      <c r="O14" s="118"/>
    </row>
    <row r="15" spans="1:25" ht="15" customHeight="1" x14ac:dyDescent="0.25">
      <c r="A15" s="32" t="s">
        <v>225</v>
      </c>
      <c r="B15" s="32"/>
      <c r="C15" s="365">
        <v>1</v>
      </c>
      <c r="D15" s="48"/>
      <c r="E15" s="390"/>
      <c r="F15" s="57"/>
      <c r="G15" s="414">
        <v>0</v>
      </c>
      <c r="H15" s="55"/>
      <c r="I15" s="415">
        <f>(C15*G15)</f>
        <v>0</v>
      </c>
      <c r="J15" s="63"/>
      <c r="K15" s="390"/>
      <c r="L15" s="63"/>
      <c r="M15" s="414"/>
      <c r="N15" s="55"/>
      <c r="O15" s="415">
        <f>($C15*M15)</f>
        <v>0</v>
      </c>
      <c r="R15" s="374"/>
    </row>
    <row r="16" spans="1:25" s="106" customFormat="1" ht="2.1" customHeight="1" x14ac:dyDescent="0.25">
      <c r="A16" s="40"/>
      <c r="B16" s="40"/>
      <c r="C16" s="365"/>
      <c r="D16" s="116"/>
      <c r="E16" s="389"/>
      <c r="F16" s="57"/>
      <c r="G16" s="71"/>
      <c r="H16" s="55"/>
      <c r="I16" s="118"/>
      <c r="J16" s="118"/>
      <c r="K16" s="389"/>
      <c r="L16" s="118"/>
      <c r="M16" s="71"/>
      <c r="N16" s="55"/>
      <c r="O16" s="63"/>
    </row>
    <row r="17" spans="1:21" ht="15" customHeight="1" x14ac:dyDescent="0.25">
      <c r="A17" s="32"/>
      <c r="B17" s="32"/>
      <c r="C17" s="365"/>
      <c r="D17" s="48"/>
      <c r="E17" s="390"/>
      <c r="F17" s="57"/>
      <c r="G17" s="414">
        <v>0</v>
      </c>
      <c r="H17" s="55"/>
      <c r="I17" s="415">
        <f>(C17*G17)</f>
        <v>0</v>
      </c>
      <c r="J17" s="63"/>
      <c r="K17" s="390"/>
      <c r="L17" s="63"/>
      <c r="M17" s="414"/>
      <c r="N17" s="55"/>
      <c r="O17" s="415">
        <f>($C17*M17)</f>
        <v>0</v>
      </c>
    </row>
    <row r="18" spans="1:21" s="106" customFormat="1" ht="2.1" customHeight="1" x14ac:dyDescent="0.25">
      <c r="A18" s="40"/>
      <c r="B18" s="40"/>
      <c r="C18" s="365"/>
      <c r="D18" s="116"/>
      <c r="E18" s="389"/>
      <c r="F18" s="57"/>
      <c r="G18" s="71"/>
      <c r="H18" s="55"/>
      <c r="I18" s="118"/>
      <c r="J18" s="118"/>
      <c r="K18" s="389"/>
      <c r="L18" s="118"/>
      <c r="M18" s="71"/>
      <c r="N18" s="55"/>
      <c r="O18" s="63"/>
    </row>
    <row r="19" spans="1:21" ht="15" customHeight="1" x14ac:dyDescent="0.25">
      <c r="A19" s="32"/>
      <c r="B19" s="32"/>
      <c r="C19" s="365"/>
      <c r="D19" s="48"/>
      <c r="E19" s="390"/>
      <c r="F19" s="57"/>
      <c r="G19" s="414">
        <v>0</v>
      </c>
      <c r="H19" s="55"/>
      <c r="I19" s="415">
        <f>(C19*G19)</f>
        <v>0</v>
      </c>
      <c r="J19" s="63"/>
      <c r="K19" s="390"/>
      <c r="L19" s="63"/>
      <c r="M19" s="414"/>
      <c r="N19" s="55"/>
      <c r="O19" s="415">
        <f>($C19*M19)</f>
        <v>0</v>
      </c>
    </row>
    <row r="20" spans="1:21" s="106" customFormat="1" ht="2.1" customHeight="1" x14ac:dyDescent="0.25">
      <c r="A20" s="40"/>
      <c r="B20" s="40"/>
      <c r="C20" s="365"/>
      <c r="D20" s="116"/>
      <c r="E20" s="389"/>
      <c r="F20" s="57"/>
      <c r="G20" s="71"/>
      <c r="H20" s="55"/>
      <c r="I20" s="118"/>
      <c r="J20" s="118"/>
      <c r="K20" s="389"/>
      <c r="L20" s="118"/>
      <c r="M20" s="71"/>
      <c r="N20" s="55"/>
      <c r="O20" s="63"/>
    </row>
    <row r="21" spans="1:21" s="106" customFormat="1" ht="15" customHeight="1" x14ac:dyDescent="0.25">
      <c r="A21" s="29" t="s">
        <v>227</v>
      </c>
      <c r="B21" s="35"/>
      <c r="C21" s="378"/>
      <c r="D21" s="49"/>
      <c r="E21" s="391"/>
      <c r="F21" s="31"/>
      <c r="G21" s="67"/>
      <c r="H21" s="31"/>
      <c r="I21" s="67"/>
      <c r="J21" s="61"/>
      <c r="K21" s="391"/>
      <c r="L21" s="61"/>
      <c r="M21" s="67"/>
      <c r="N21" s="31"/>
      <c r="O21" s="67"/>
    </row>
    <row r="22" spans="1:21" s="106" customFormat="1" ht="2.1" customHeight="1" x14ac:dyDescent="0.25">
      <c r="A22" s="40"/>
      <c r="B22" s="40"/>
      <c r="C22" s="365"/>
      <c r="D22" s="116"/>
      <c r="E22" s="389"/>
      <c r="F22" s="57"/>
      <c r="G22" s="71"/>
      <c r="H22" s="55"/>
      <c r="I22" s="118"/>
      <c r="J22" s="118"/>
      <c r="K22" s="389"/>
      <c r="L22" s="118"/>
      <c r="M22" s="71"/>
      <c r="N22" s="55"/>
      <c r="O22" s="63"/>
    </row>
    <row r="23" spans="1:21" s="106" customFormat="1" ht="15" customHeight="1" x14ac:dyDescent="0.25">
      <c r="A23" s="32" t="s">
        <v>258</v>
      </c>
      <c r="B23" s="40"/>
      <c r="C23" s="365">
        <v>1</v>
      </c>
      <c r="D23" s="48"/>
      <c r="E23" s="390"/>
      <c r="F23" s="57"/>
      <c r="G23" s="414">
        <v>0</v>
      </c>
      <c r="H23" s="55"/>
      <c r="I23" s="415">
        <f>(C23*G23)</f>
        <v>0</v>
      </c>
      <c r="J23" s="63"/>
      <c r="K23" s="390"/>
      <c r="L23" s="63"/>
      <c r="M23" s="414"/>
      <c r="N23" s="55"/>
      <c r="O23" s="415">
        <f>($C23*M23)</f>
        <v>0</v>
      </c>
      <c r="P23" s="44"/>
    </row>
    <row r="24" spans="1:21" s="106" customFormat="1" ht="2.1" customHeight="1" x14ac:dyDescent="0.25">
      <c r="A24" s="32"/>
      <c r="B24" s="40"/>
      <c r="C24" s="365"/>
      <c r="D24" s="116"/>
      <c r="E24" s="389"/>
      <c r="F24" s="57"/>
      <c r="G24" s="71"/>
      <c r="H24" s="55"/>
      <c r="I24" s="118"/>
      <c r="J24" s="118"/>
      <c r="K24" s="389"/>
      <c r="L24" s="118"/>
      <c r="M24" s="71"/>
      <c r="N24" s="55"/>
      <c r="O24" s="63"/>
    </row>
    <row r="25" spans="1:21" s="106" customFormat="1" ht="15" customHeight="1" x14ac:dyDescent="0.25">
      <c r="A25" s="38"/>
      <c r="B25" s="40"/>
      <c r="C25" s="365"/>
      <c r="D25" s="48"/>
      <c r="E25" s="390"/>
      <c r="F25" s="57"/>
      <c r="G25" s="414">
        <v>0</v>
      </c>
      <c r="H25" s="55"/>
      <c r="I25" s="415">
        <f>(C25*G25)</f>
        <v>0</v>
      </c>
      <c r="J25" s="63"/>
      <c r="K25" s="390"/>
      <c r="L25" s="63"/>
      <c r="M25" s="414"/>
      <c r="N25" s="55"/>
      <c r="O25" s="415">
        <f>($C25*M25)</f>
        <v>0</v>
      </c>
      <c r="P25" s="44"/>
    </row>
    <row r="26" spans="1:21" s="106" customFormat="1" ht="2.1" customHeight="1" x14ac:dyDescent="0.25">
      <c r="A26" s="38"/>
      <c r="B26" s="40"/>
      <c r="C26" s="38"/>
      <c r="D26" s="38"/>
      <c r="E26" s="38"/>
      <c r="F26" s="38"/>
      <c r="G26" s="38"/>
      <c r="H26" s="38"/>
      <c r="I26" s="38"/>
      <c r="J26" s="38"/>
      <c r="K26" s="38"/>
      <c r="L26" s="38"/>
      <c r="M26" s="38"/>
      <c r="N26" s="38"/>
      <c r="O26" s="38"/>
      <c r="P26" s="38"/>
      <c r="Q26" s="38"/>
      <c r="R26" s="38"/>
      <c r="S26" s="38"/>
      <c r="T26" s="38"/>
      <c r="U26" s="38"/>
    </row>
    <row r="27" spans="1:21" s="106" customFormat="1" ht="15" customHeight="1" x14ac:dyDescent="0.25">
      <c r="A27" s="38"/>
      <c r="B27" s="40"/>
      <c r="C27" s="365"/>
      <c r="D27" s="48"/>
      <c r="E27" s="390"/>
      <c r="F27" s="57"/>
      <c r="G27" s="414">
        <v>0</v>
      </c>
      <c r="H27" s="55"/>
      <c r="I27" s="415">
        <f>(C27*G27)</f>
        <v>0</v>
      </c>
      <c r="J27" s="63"/>
      <c r="K27" s="390"/>
      <c r="L27" s="63"/>
      <c r="M27" s="414"/>
      <c r="N27" s="55"/>
      <c r="O27" s="415">
        <f>($C27*M27)</f>
        <v>0</v>
      </c>
      <c r="P27" s="44"/>
    </row>
    <row r="28" spans="1:21" s="106" customFormat="1" ht="2.1" customHeight="1" x14ac:dyDescent="0.25">
      <c r="A28" s="32"/>
      <c r="B28" s="40"/>
      <c r="C28" s="365"/>
      <c r="D28" s="116"/>
      <c r="E28" s="389"/>
      <c r="F28" s="57"/>
      <c r="G28" s="71"/>
      <c r="H28" s="55"/>
      <c r="I28" s="118"/>
      <c r="J28" s="118"/>
      <c r="K28" s="389"/>
      <c r="L28" s="118"/>
      <c r="M28" s="71"/>
      <c r="N28" s="55"/>
      <c r="O28" s="63"/>
    </row>
    <row r="29" spans="1:21" s="106" customFormat="1" ht="15" customHeight="1" x14ac:dyDescent="0.25">
      <c r="A29" s="32"/>
      <c r="B29" s="40"/>
      <c r="C29" s="365"/>
      <c r="D29" s="48"/>
      <c r="E29" s="390"/>
      <c r="F29" s="57"/>
      <c r="G29" s="414">
        <v>0</v>
      </c>
      <c r="H29" s="55"/>
      <c r="I29" s="415">
        <f>(C29*G29)</f>
        <v>0</v>
      </c>
      <c r="J29" s="63"/>
      <c r="K29" s="390"/>
      <c r="L29" s="63"/>
      <c r="M29" s="414"/>
      <c r="N29" s="55"/>
      <c r="O29" s="415">
        <f>($C29*M29)</f>
        <v>0</v>
      </c>
      <c r="P29" s="44"/>
    </row>
    <row r="30" spans="1:21" s="106" customFormat="1" ht="2.1" customHeight="1" x14ac:dyDescent="0.25">
      <c r="A30" s="32"/>
      <c r="B30" s="40"/>
      <c r="C30" s="365"/>
      <c r="D30" s="116"/>
      <c r="E30" s="389"/>
      <c r="F30" s="57"/>
      <c r="G30" s="71"/>
      <c r="H30" s="55"/>
      <c r="I30" s="118"/>
      <c r="J30" s="118"/>
      <c r="K30" s="389"/>
      <c r="L30" s="118"/>
      <c r="M30" s="71"/>
      <c r="N30" s="55"/>
      <c r="O30" s="63"/>
    </row>
    <row r="31" spans="1:21" s="106" customFormat="1" ht="15" customHeight="1" x14ac:dyDescent="0.25">
      <c r="A31" s="32"/>
      <c r="B31" s="40"/>
      <c r="C31" s="365"/>
      <c r="D31" s="48"/>
      <c r="E31" s="390"/>
      <c r="F31" s="57"/>
      <c r="G31" s="414">
        <v>0</v>
      </c>
      <c r="H31" s="55"/>
      <c r="I31" s="415">
        <f>(C31*G31)</f>
        <v>0</v>
      </c>
      <c r="J31" s="63"/>
      <c r="K31" s="390"/>
      <c r="L31" s="63"/>
      <c r="M31" s="414"/>
      <c r="N31" s="55"/>
      <c r="O31" s="415">
        <f>($C31*M31)</f>
        <v>0</v>
      </c>
      <c r="P31" s="44"/>
    </row>
    <row r="32" spans="1:21" s="106" customFormat="1" ht="2.1" customHeight="1" x14ac:dyDescent="0.25">
      <c r="A32" s="32"/>
      <c r="B32" s="40"/>
      <c r="C32" s="365"/>
      <c r="D32" s="116"/>
      <c r="E32" s="389"/>
      <c r="F32" s="57"/>
      <c r="G32" s="71"/>
      <c r="H32" s="55"/>
      <c r="I32" s="118"/>
      <c r="J32" s="118"/>
      <c r="K32" s="389"/>
      <c r="L32" s="118"/>
      <c r="M32" s="71"/>
      <c r="N32" s="55"/>
      <c r="O32" s="63"/>
    </row>
    <row r="33" spans="1:22" s="106" customFormat="1" ht="15" customHeight="1" x14ac:dyDescent="0.25">
      <c r="A33" s="32"/>
      <c r="B33" s="40"/>
      <c r="C33" s="365"/>
      <c r="D33" s="48"/>
      <c r="E33" s="390"/>
      <c r="F33" s="57"/>
      <c r="G33" s="414">
        <v>0</v>
      </c>
      <c r="H33" s="55"/>
      <c r="I33" s="415">
        <f>(C33*G33)</f>
        <v>0</v>
      </c>
      <c r="J33" s="63"/>
      <c r="K33" s="390"/>
      <c r="L33" s="63"/>
      <c r="M33" s="414"/>
      <c r="N33" s="55"/>
      <c r="O33" s="415">
        <f>($C33*M33)</f>
        <v>0</v>
      </c>
      <c r="P33" s="44"/>
    </row>
    <row r="34" spans="1:22" s="106" customFormat="1" ht="2.1" customHeight="1" x14ac:dyDescent="0.25">
      <c r="A34" s="32"/>
      <c r="B34" s="40"/>
      <c r="C34" s="365"/>
      <c r="D34" s="116"/>
      <c r="E34" s="389"/>
      <c r="F34" s="57"/>
      <c r="G34" s="71"/>
      <c r="H34" s="55"/>
      <c r="I34" s="118"/>
      <c r="J34" s="118"/>
      <c r="K34" s="389"/>
      <c r="L34" s="118"/>
      <c r="M34" s="71"/>
      <c r="N34" s="55"/>
      <c r="O34" s="63"/>
    </row>
    <row r="35" spans="1:22" s="106" customFormat="1" ht="15" customHeight="1" x14ac:dyDescent="0.25">
      <c r="A35" s="29"/>
      <c r="B35" s="35"/>
      <c r="C35" s="378"/>
      <c r="D35" s="49"/>
      <c r="E35" s="391"/>
      <c r="F35" s="31"/>
      <c r="G35" s="67"/>
      <c r="H35" s="31"/>
      <c r="I35" s="67"/>
      <c r="J35" s="61"/>
      <c r="K35" s="391"/>
      <c r="L35" s="61"/>
      <c r="M35" s="67"/>
      <c r="N35" s="31"/>
      <c r="O35" s="67"/>
    </row>
    <row r="36" spans="1:22" s="106" customFormat="1" ht="2.1" customHeight="1" x14ac:dyDescent="0.25">
      <c r="A36" s="40"/>
      <c r="B36" s="40"/>
      <c r="C36" s="365"/>
      <c r="D36" s="116"/>
      <c r="E36" s="389"/>
      <c r="F36" s="57"/>
      <c r="G36" s="71"/>
      <c r="H36" s="55"/>
      <c r="I36" s="118"/>
      <c r="J36" s="118"/>
      <c r="K36" s="389"/>
      <c r="L36" s="118"/>
      <c r="M36" s="71"/>
      <c r="N36" s="55"/>
      <c r="O36" s="63"/>
    </row>
    <row r="37" spans="1:22" s="106" customFormat="1" ht="15" customHeight="1" x14ac:dyDescent="0.25">
      <c r="A37" s="32"/>
      <c r="B37" s="32"/>
      <c r="C37" s="365"/>
      <c r="D37" s="48"/>
      <c r="E37" s="390"/>
      <c r="F37" s="57"/>
      <c r="G37" s="414">
        <v>0</v>
      </c>
      <c r="H37" s="55"/>
      <c r="I37" s="415">
        <f>(C37*G37)</f>
        <v>0</v>
      </c>
      <c r="J37" s="63"/>
      <c r="K37" s="390"/>
      <c r="L37" s="63"/>
      <c r="M37" s="414">
        <v>0</v>
      </c>
      <c r="N37" s="55"/>
      <c r="O37" s="415">
        <f>($C37*M37)</f>
        <v>0</v>
      </c>
      <c r="P37" s="44"/>
      <c r="Q37" s="44"/>
      <c r="R37" s="44"/>
      <c r="S37" s="44"/>
      <c r="T37" s="44"/>
      <c r="U37" s="44"/>
      <c r="V37" s="44"/>
    </row>
    <row r="38" spans="1:22" s="106" customFormat="1" ht="2.1" customHeight="1" x14ac:dyDescent="0.25">
      <c r="A38" s="40"/>
      <c r="B38" s="40"/>
      <c r="C38" s="365"/>
      <c r="D38" s="116"/>
      <c r="E38" s="389"/>
      <c r="F38" s="57"/>
      <c r="G38" s="71"/>
      <c r="H38" s="55"/>
      <c r="I38" s="118"/>
      <c r="J38" s="118"/>
      <c r="K38" s="389"/>
      <c r="L38" s="118"/>
      <c r="M38" s="71"/>
      <c r="N38" s="55"/>
      <c r="O38" s="63"/>
    </row>
    <row r="39" spans="1:22" s="106" customFormat="1" ht="15" customHeight="1" x14ac:dyDescent="0.25">
      <c r="A39" s="32"/>
      <c r="B39" s="32"/>
      <c r="C39" s="365"/>
      <c r="D39" s="48"/>
      <c r="E39" s="390"/>
      <c r="F39" s="57"/>
      <c r="G39" s="414">
        <v>0</v>
      </c>
      <c r="H39" s="55"/>
      <c r="I39" s="415">
        <f>(C39*G39)</f>
        <v>0</v>
      </c>
      <c r="J39" s="63"/>
      <c r="K39" s="390"/>
      <c r="L39" s="63"/>
      <c r="M39" s="414">
        <v>0</v>
      </c>
      <c r="N39" s="55"/>
      <c r="O39" s="415">
        <f>($C39*M39)</f>
        <v>0</v>
      </c>
      <c r="P39" s="44"/>
      <c r="Q39" s="44"/>
      <c r="R39" s="44"/>
      <c r="S39" s="44"/>
      <c r="T39" s="44"/>
      <c r="U39" s="44"/>
      <c r="V39" s="44"/>
    </row>
    <row r="40" spans="1:22" s="106" customFormat="1" ht="2.1" customHeight="1" x14ac:dyDescent="0.25">
      <c r="A40" s="40"/>
      <c r="B40" s="40"/>
      <c r="C40" s="365"/>
      <c r="D40" s="116"/>
      <c r="E40" s="389"/>
      <c r="F40" s="57"/>
      <c r="G40" s="71"/>
      <c r="H40" s="55"/>
      <c r="I40" s="118"/>
      <c r="J40" s="118"/>
      <c r="K40" s="389"/>
      <c r="L40" s="118"/>
      <c r="M40" s="71"/>
      <c r="N40" s="55"/>
      <c r="O40" s="63"/>
    </row>
    <row r="41" spans="1:22" ht="15" customHeight="1" x14ac:dyDescent="0.25">
      <c r="A41" s="32"/>
      <c r="B41" s="32"/>
      <c r="C41" s="365"/>
      <c r="D41" s="48"/>
      <c r="E41" s="390"/>
      <c r="F41" s="57"/>
      <c r="G41" s="414">
        <v>0</v>
      </c>
      <c r="H41" s="55"/>
      <c r="I41" s="415">
        <f>(C41*G41)</f>
        <v>0</v>
      </c>
      <c r="J41" s="63"/>
      <c r="K41" s="390"/>
      <c r="L41" s="63"/>
      <c r="M41" s="414">
        <v>0</v>
      </c>
      <c r="N41" s="55"/>
      <c r="O41" s="415">
        <f>($C41*M41)</f>
        <v>0</v>
      </c>
    </row>
    <row r="42" spans="1:22" ht="2.1" customHeight="1" x14ac:dyDescent="0.25">
      <c r="A42" s="32"/>
      <c r="B42" s="32"/>
      <c r="C42" s="365"/>
      <c r="D42" s="48"/>
      <c r="E42" s="389"/>
      <c r="F42" s="57"/>
      <c r="G42" s="71"/>
      <c r="H42" s="55"/>
      <c r="I42" s="118"/>
      <c r="J42" s="389"/>
      <c r="K42" s="389"/>
      <c r="L42" s="63"/>
      <c r="M42" s="71"/>
      <c r="N42" s="55"/>
      <c r="O42" s="63"/>
    </row>
    <row r="43" spans="1:22" ht="15" customHeight="1" x14ac:dyDescent="0.25">
      <c r="A43" s="32"/>
      <c r="B43" s="32"/>
      <c r="C43" s="365"/>
      <c r="D43" s="48"/>
      <c r="E43" s="390"/>
      <c r="F43" s="57"/>
      <c r="G43" s="414">
        <v>0</v>
      </c>
      <c r="H43" s="55"/>
      <c r="I43" s="415">
        <f>(C43*G43)</f>
        <v>0</v>
      </c>
      <c r="J43" s="63"/>
      <c r="K43" s="390"/>
      <c r="L43" s="63"/>
      <c r="M43" s="414">
        <v>0</v>
      </c>
      <c r="N43" s="55"/>
      <c r="O43" s="415">
        <f>($C43*M43)</f>
        <v>0</v>
      </c>
    </row>
    <row r="44" spans="1:22" s="106" customFormat="1" ht="2.1" customHeight="1" x14ac:dyDescent="0.25">
      <c r="A44" s="40"/>
      <c r="B44" s="40"/>
      <c r="C44" s="365"/>
      <c r="D44" s="116"/>
      <c r="E44" s="389"/>
      <c r="F44" s="57"/>
      <c r="G44" s="71"/>
      <c r="H44" s="55"/>
      <c r="I44" s="118"/>
      <c r="J44" s="118"/>
      <c r="K44" s="389"/>
      <c r="L44" s="118"/>
      <c r="M44" s="71"/>
      <c r="N44" s="55"/>
      <c r="O44" s="118"/>
    </row>
    <row r="45" spans="1:22" ht="15" customHeight="1" x14ac:dyDescent="0.25">
      <c r="A45" s="35"/>
      <c r="B45" s="35"/>
      <c r="C45" s="378"/>
      <c r="D45" s="49"/>
      <c r="E45" s="391"/>
      <c r="F45" s="31"/>
      <c r="G45" s="67"/>
      <c r="H45" s="31"/>
      <c r="I45" s="67"/>
      <c r="J45" s="61"/>
      <c r="K45" s="391"/>
      <c r="L45" s="61"/>
      <c r="M45" s="67"/>
      <c r="N45" s="31"/>
      <c r="O45" s="67"/>
    </row>
    <row r="46" spans="1:22" ht="2.1" customHeight="1" x14ac:dyDescent="0.25">
      <c r="A46" s="32"/>
      <c r="B46" s="32"/>
      <c r="C46" s="365"/>
      <c r="D46" s="48"/>
      <c r="E46" s="389"/>
      <c r="F46" s="57"/>
      <c r="G46" s="71"/>
      <c r="H46" s="55"/>
      <c r="I46" s="63"/>
      <c r="J46" s="63"/>
      <c r="K46" s="389"/>
      <c r="L46" s="63"/>
      <c r="M46" s="71"/>
      <c r="N46" s="55"/>
      <c r="O46" s="63"/>
    </row>
    <row r="47" spans="1:22" ht="15" customHeight="1" x14ac:dyDescent="0.25">
      <c r="A47" s="32"/>
      <c r="B47" s="32"/>
      <c r="C47" s="365"/>
      <c r="D47" s="48"/>
      <c r="E47" s="390"/>
      <c r="F47" s="57"/>
      <c r="G47" s="414">
        <v>0</v>
      </c>
      <c r="H47" s="55"/>
      <c r="I47" s="415">
        <f>(C47*G47)</f>
        <v>0</v>
      </c>
      <c r="J47" s="63"/>
      <c r="K47" s="390"/>
      <c r="L47" s="63"/>
      <c r="M47" s="414"/>
      <c r="N47" s="55"/>
      <c r="O47" s="415">
        <f>($C47*M47)</f>
        <v>0</v>
      </c>
      <c r="R47" s="374"/>
    </row>
    <row r="48" spans="1:22" ht="2.1" customHeight="1" x14ac:dyDescent="0.25">
      <c r="A48" s="32"/>
      <c r="B48" s="32"/>
      <c r="C48" s="365"/>
      <c r="D48" s="116"/>
      <c r="E48" s="389"/>
      <c r="F48" s="57"/>
      <c r="G48" s="71"/>
      <c r="H48" s="55"/>
      <c r="I48" s="118"/>
      <c r="J48" s="118"/>
      <c r="K48" s="389"/>
      <c r="L48" s="118"/>
      <c r="M48" s="71"/>
      <c r="N48" s="55"/>
      <c r="O48" s="63"/>
      <c r="P48" s="106"/>
      <c r="Q48" s="106"/>
      <c r="R48" s="106"/>
    </row>
    <row r="49" spans="1:18" ht="15" customHeight="1" x14ac:dyDescent="0.25">
      <c r="A49" s="32"/>
      <c r="B49" s="32"/>
      <c r="C49" s="365"/>
      <c r="D49" s="48"/>
      <c r="E49" s="390"/>
      <c r="F49" s="57"/>
      <c r="G49" s="414">
        <v>0</v>
      </c>
      <c r="H49" s="55"/>
      <c r="I49" s="415">
        <f>(C49*G49)</f>
        <v>0</v>
      </c>
      <c r="J49" s="63"/>
      <c r="K49" s="390"/>
      <c r="L49" s="63"/>
      <c r="M49" s="414"/>
      <c r="N49" s="55"/>
      <c r="O49" s="415">
        <f>($C49*M49)</f>
        <v>0</v>
      </c>
      <c r="R49" s="374"/>
    </row>
    <row r="50" spans="1:18" ht="2.1" customHeight="1" x14ac:dyDescent="0.25">
      <c r="A50" s="32"/>
      <c r="B50" s="32"/>
      <c r="C50" s="365"/>
      <c r="D50" s="116"/>
      <c r="E50" s="389"/>
      <c r="F50" s="57"/>
      <c r="G50" s="71"/>
      <c r="H50" s="55"/>
      <c r="I50" s="118"/>
      <c r="J50" s="118"/>
      <c r="K50" s="389"/>
      <c r="L50" s="118"/>
      <c r="M50" s="71"/>
      <c r="N50" s="55"/>
      <c r="O50" s="63"/>
      <c r="P50" s="106"/>
      <c r="Q50" s="106"/>
      <c r="R50" s="106"/>
    </row>
    <row r="51" spans="1:18" ht="2.1" customHeight="1" x14ac:dyDescent="0.25">
      <c r="A51" s="32"/>
      <c r="B51" s="32"/>
      <c r="C51" s="365"/>
      <c r="D51" s="116"/>
      <c r="E51" s="389"/>
      <c r="F51" s="57"/>
      <c r="G51" s="71"/>
      <c r="H51" s="55"/>
      <c r="I51" s="118"/>
      <c r="J51" s="118"/>
      <c r="K51" s="389"/>
      <c r="L51" s="118"/>
      <c r="M51" s="71"/>
      <c r="N51" s="55"/>
      <c r="O51" s="63"/>
      <c r="P51" s="106"/>
      <c r="Q51" s="106"/>
      <c r="R51" s="106"/>
    </row>
    <row r="52" spans="1:18" ht="15" customHeight="1" x14ac:dyDescent="0.25">
      <c r="A52" s="35" t="s">
        <v>212</v>
      </c>
      <c r="B52" s="35"/>
      <c r="C52" s="378"/>
      <c r="D52" s="49"/>
      <c r="E52" s="391"/>
      <c r="F52" s="31"/>
      <c r="G52" s="67"/>
      <c r="H52" s="31"/>
      <c r="I52" s="67"/>
      <c r="J52" s="61"/>
      <c r="K52" s="391"/>
      <c r="L52" s="61"/>
      <c r="M52" s="67"/>
      <c r="N52" s="31"/>
      <c r="O52" s="67"/>
      <c r="Q52" s="106"/>
      <c r="R52" s="106"/>
    </row>
    <row r="53" spans="1:18" ht="2.1" customHeight="1" x14ac:dyDescent="0.25">
      <c r="A53" s="32"/>
      <c r="B53" s="32"/>
      <c r="C53" s="365"/>
      <c r="D53" s="48"/>
      <c r="E53" s="389"/>
      <c r="F53" s="57"/>
      <c r="G53" s="71"/>
      <c r="H53" s="55"/>
      <c r="I53" s="63"/>
      <c r="J53" s="63"/>
      <c r="K53" s="389"/>
      <c r="L53" s="63"/>
      <c r="M53" s="71"/>
      <c r="N53" s="55"/>
      <c r="O53" s="63"/>
      <c r="Q53" s="106"/>
      <c r="R53" s="106"/>
    </row>
    <row r="54" spans="1:18" ht="15" customHeight="1" x14ac:dyDescent="0.25">
      <c r="A54" s="32" t="s">
        <v>35</v>
      </c>
      <c r="B54" s="41"/>
      <c r="C54" s="365">
        <v>1</v>
      </c>
      <c r="D54" s="48"/>
      <c r="E54" s="390"/>
      <c r="F54" s="57"/>
      <c r="G54" s="414">
        <v>0</v>
      </c>
      <c r="H54" s="55"/>
      <c r="I54" s="415">
        <f>(C54*G54)</f>
        <v>0</v>
      </c>
      <c r="J54" s="63"/>
      <c r="K54" s="390"/>
      <c r="L54" s="63"/>
      <c r="M54" s="414"/>
      <c r="N54" s="55"/>
      <c r="O54" s="415">
        <f>($C54*M54)</f>
        <v>0</v>
      </c>
      <c r="Q54" s="106"/>
      <c r="R54" s="106"/>
    </row>
    <row r="55" spans="1:18" ht="2.1" customHeight="1" x14ac:dyDescent="0.25">
      <c r="A55" s="32"/>
      <c r="B55" s="32"/>
      <c r="C55" s="365"/>
      <c r="D55" s="48"/>
      <c r="E55" s="389"/>
      <c r="F55" s="57"/>
      <c r="G55" s="71"/>
      <c r="H55" s="55"/>
      <c r="I55" s="63"/>
      <c r="J55" s="63"/>
      <c r="K55" s="389"/>
      <c r="L55" s="63"/>
      <c r="M55" s="71"/>
      <c r="N55" s="55"/>
      <c r="O55" s="63"/>
      <c r="Q55" s="106"/>
      <c r="R55" s="106"/>
    </row>
    <row r="56" spans="1:18" ht="15" customHeight="1" x14ac:dyDescent="0.25">
      <c r="A56" s="32" t="s">
        <v>36</v>
      </c>
      <c r="B56" s="41"/>
      <c r="C56" s="365">
        <v>1</v>
      </c>
      <c r="D56" s="48"/>
      <c r="E56" s="390"/>
      <c r="F56" s="57"/>
      <c r="G56" s="414">
        <v>0</v>
      </c>
      <c r="H56" s="55"/>
      <c r="I56" s="415">
        <f>(C56*G56)</f>
        <v>0</v>
      </c>
      <c r="J56" s="63"/>
      <c r="K56" s="390"/>
      <c r="L56" s="63"/>
      <c r="M56" s="414"/>
      <c r="N56" s="55"/>
      <c r="O56" s="415">
        <f>($C56*M56)</f>
        <v>0</v>
      </c>
      <c r="Q56" s="106"/>
      <c r="R56" s="106"/>
    </row>
    <row r="57" spans="1:18" ht="2.1" customHeight="1" x14ac:dyDescent="0.25">
      <c r="A57" s="32"/>
      <c r="B57" s="32"/>
      <c r="C57" s="365"/>
      <c r="D57" s="48"/>
      <c r="E57" s="389"/>
      <c r="F57" s="57"/>
      <c r="G57" s="71"/>
      <c r="H57" s="55"/>
      <c r="I57" s="63"/>
      <c r="J57" s="63"/>
      <c r="K57" s="389"/>
      <c r="L57" s="63"/>
      <c r="M57" s="71"/>
      <c r="N57" s="55"/>
      <c r="O57" s="63"/>
      <c r="Q57" s="106"/>
      <c r="R57" s="106"/>
    </row>
    <row r="58" spans="1:18" ht="15" customHeight="1" x14ac:dyDescent="0.25">
      <c r="A58" s="32" t="s">
        <v>37</v>
      </c>
      <c r="B58" s="41"/>
      <c r="C58" s="365">
        <v>1</v>
      </c>
      <c r="D58" s="48"/>
      <c r="E58" s="390"/>
      <c r="F58" s="57"/>
      <c r="G58" s="414">
        <v>0</v>
      </c>
      <c r="H58" s="55"/>
      <c r="I58" s="415">
        <f>(C58*G58)</f>
        <v>0</v>
      </c>
      <c r="J58" s="63"/>
      <c r="K58" s="390"/>
      <c r="L58" s="63"/>
      <c r="M58" s="414"/>
      <c r="N58" s="55"/>
      <c r="O58" s="415">
        <f>($C58*M58)</f>
        <v>0</v>
      </c>
      <c r="Q58" s="106"/>
      <c r="R58" s="106"/>
    </row>
    <row r="59" spans="1:18" ht="2.1" customHeight="1" x14ac:dyDescent="0.25">
      <c r="A59" s="32"/>
      <c r="B59" s="32"/>
      <c r="C59" s="365"/>
      <c r="D59" s="48"/>
      <c r="E59" s="389"/>
      <c r="F59" s="57"/>
      <c r="G59" s="71"/>
      <c r="H59" s="55"/>
      <c r="I59" s="63"/>
      <c r="J59" s="63"/>
      <c r="K59" s="389"/>
      <c r="L59" s="63"/>
      <c r="M59" s="71"/>
      <c r="N59" s="55"/>
      <c r="O59" s="63"/>
      <c r="Q59" s="106"/>
      <c r="R59" s="106"/>
    </row>
    <row r="60" spans="1:18" ht="2.1" customHeight="1" x14ac:dyDescent="0.25">
      <c r="A60" s="32"/>
      <c r="B60" s="32"/>
      <c r="C60" s="365"/>
      <c r="D60" s="48"/>
      <c r="E60" s="389"/>
      <c r="F60" s="57"/>
      <c r="G60" s="71"/>
      <c r="H60" s="55"/>
      <c r="I60" s="63"/>
      <c r="J60" s="63"/>
      <c r="K60" s="389"/>
      <c r="L60" s="63"/>
      <c r="M60" s="71"/>
      <c r="N60" s="55"/>
      <c r="O60" s="63"/>
      <c r="Q60" s="106"/>
      <c r="R60" s="106"/>
    </row>
    <row r="61" spans="1:18" ht="2.1" customHeight="1" x14ac:dyDescent="0.25">
      <c r="A61" s="32"/>
      <c r="B61" s="32"/>
      <c r="C61" s="365"/>
      <c r="D61" s="48"/>
      <c r="E61" s="389"/>
      <c r="F61" s="57"/>
      <c r="G61" s="71"/>
      <c r="H61" s="55"/>
      <c r="I61" s="63"/>
      <c r="J61" s="63"/>
      <c r="K61" s="399"/>
      <c r="L61" s="63"/>
      <c r="M61" s="71"/>
      <c r="N61" s="55"/>
      <c r="O61" s="63"/>
      <c r="Q61" s="106"/>
      <c r="R61" s="106"/>
    </row>
    <row r="62" spans="1:18" ht="15" customHeight="1" x14ac:dyDescent="0.25">
      <c r="A62" s="52" t="s">
        <v>44</v>
      </c>
      <c r="B62" s="52"/>
      <c r="C62" s="380"/>
      <c r="D62" s="53"/>
      <c r="E62" s="392"/>
      <c r="F62" s="52"/>
      <c r="G62" s="64"/>
      <c r="H62" s="54"/>
      <c r="I62" s="416">
        <f>SUM(I10:I61)</f>
        <v>0</v>
      </c>
      <c r="J62" s="64"/>
      <c r="K62" s="401"/>
      <c r="L62" s="64"/>
      <c r="M62" s="64"/>
      <c r="N62" s="54"/>
      <c r="O62" s="416">
        <f>SUM(O10:O61)</f>
        <v>0</v>
      </c>
      <c r="Q62" s="106"/>
      <c r="R62" s="106"/>
    </row>
    <row r="63" spans="1:18" ht="2.1" customHeight="1" x14ac:dyDescent="0.25">
      <c r="A63" s="32"/>
      <c r="B63" s="32"/>
      <c r="C63" s="365"/>
      <c r="D63" s="116"/>
      <c r="E63" s="389"/>
      <c r="F63" s="57"/>
      <c r="G63" s="71"/>
      <c r="H63" s="55"/>
      <c r="I63" s="118"/>
      <c r="J63" s="118"/>
      <c r="K63" s="398"/>
      <c r="L63" s="118"/>
      <c r="M63" s="71"/>
      <c r="N63" s="55"/>
      <c r="O63" s="63"/>
      <c r="P63" s="106"/>
      <c r="Q63" s="106"/>
      <c r="R63" s="106"/>
    </row>
    <row r="64" spans="1:18" ht="15" customHeight="1" x14ac:dyDescent="0.25">
      <c r="A64" s="35" t="s">
        <v>226</v>
      </c>
      <c r="B64" s="35"/>
      <c r="C64" s="30"/>
      <c r="D64" s="47"/>
      <c r="E64" s="391"/>
      <c r="F64" s="31"/>
      <c r="G64" s="67"/>
      <c r="H64" s="31"/>
      <c r="I64" s="67"/>
      <c r="J64" s="61"/>
      <c r="K64" s="400"/>
      <c r="L64" s="61"/>
      <c r="M64" s="67"/>
      <c r="N64" s="31"/>
      <c r="O64" s="67"/>
      <c r="P64" s="32"/>
      <c r="Q64" s="32"/>
      <c r="R64" s="32"/>
    </row>
    <row r="65" spans="1:24" ht="2.1" customHeight="1" x14ac:dyDescent="0.25">
      <c r="A65" s="32"/>
      <c r="B65" s="32"/>
      <c r="C65" s="365"/>
      <c r="D65" s="48"/>
      <c r="E65" s="389"/>
      <c r="F65" s="57"/>
      <c r="G65" s="71"/>
      <c r="H65" s="55"/>
      <c r="I65" s="63"/>
      <c r="J65" s="63"/>
      <c r="K65" s="399"/>
      <c r="L65" s="63"/>
      <c r="M65" s="71"/>
      <c r="N65" s="55"/>
      <c r="O65" s="63"/>
      <c r="P65" s="32"/>
      <c r="Q65" s="32"/>
      <c r="R65" s="32"/>
    </row>
    <row r="66" spans="1:24" ht="15" customHeight="1" x14ac:dyDescent="0.25">
      <c r="A66" s="32" t="s">
        <v>214</v>
      </c>
      <c r="B66" s="32"/>
      <c r="C66" s="413">
        <v>1</v>
      </c>
      <c r="D66" s="51"/>
      <c r="E66" s="390"/>
      <c r="F66" s="57"/>
      <c r="G66" s="414">
        <v>0</v>
      </c>
      <c r="H66" s="55"/>
      <c r="I66" s="415">
        <f>(C66*G66)</f>
        <v>0</v>
      </c>
      <c r="J66" s="63"/>
      <c r="K66" s="32"/>
      <c r="L66" s="32"/>
      <c r="M66" s="32"/>
      <c r="N66" s="32"/>
      <c r="O66" s="32"/>
      <c r="P66" s="32"/>
      <c r="Q66" s="32"/>
      <c r="R66" s="32"/>
    </row>
    <row r="67" spans="1:24" ht="2.1" customHeight="1" x14ac:dyDescent="0.25">
      <c r="A67" s="32"/>
      <c r="B67" s="32"/>
      <c r="C67" s="32"/>
      <c r="D67" s="32"/>
      <c r="E67" s="32"/>
      <c r="F67" s="32"/>
      <c r="G67" s="32"/>
      <c r="H67" s="32"/>
      <c r="I67" s="32"/>
      <c r="J67" s="32"/>
      <c r="K67" s="32"/>
      <c r="L67" s="32"/>
      <c r="M67" s="32"/>
      <c r="N67" s="32"/>
      <c r="O67" s="32"/>
      <c r="P67" s="32"/>
      <c r="Q67" s="32"/>
      <c r="R67" s="32"/>
      <c r="S67" s="32"/>
    </row>
    <row r="68" spans="1:24" ht="15" customHeight="1" x14ac:dyDescent="0.25">
      <c r="A68" s="32" t="s">
        <v>215</v>
      </c>
      <c r="B68" s="32"/>
      <c r="C68" s="413">
        <v>1</v>
      </c>
      <c r="D68" s="51"/>
      <c r="E68" s="390"/>
      <c r="F68" s="57"/>
      <c r="G68" s="414">
        <v>0</v>
      </c>
      <c r="H68" s="55"/>
      <c r="I68" s="415">
        <f>(C68*G68)</f>
        <v>0</v>
      </c>
      <c r="J68" s="63"/>
      <c r="K68" s="32"/>
      <c r="L68" s="32"/>
      <c r="M68" s="32"/>
      <c r="N68" s="32"/>
      <c r="O68" s="32"/>
      <c r="P68" s="32"/>
      <c r="Q68" s="32"/>
      <c r="R68" s="32"/>
    </row>
    <row r="69" spans="1:24" ht="2.1" customHeight="1" x14ac:dyDescent="0.25">
      <c r="A69" s="32"/>
      <c r="B69" s="32"/>
      <c r="C69" s="32"/>
      <c r="D69" s="32"/>
      <c r="E69" s="32"/>
      <c r="F69" s="32"/>
      <c r="G69" s="32"/>
      <c r="H69" s="32"/>
      <c r="I69" s="32"/>
      <c r="J69" s="32"/>
      <c r="K69" s="32"/>
      <c r="L69" s="32"/>
      <c r="M69" s="32"/>
      <c r="N69" s="32"/>
      <c r="O69" s="32"/>
      <c r="P69" s="32"/>
      <c r="Q69" s="32"/>
      <c r="R69" s="32"/>
      <c r="S69" s="32"/>
    </row>
    <row r="70" spans="1:24" ht="15" customHeight="1" x14ac:dyDescent="0.25">
      <c r="A70" s="32" t="s">
        <v>216</v>
      </c>
      <c r="B70" s="32"/>
      <c r="C70" s="413">
        <v>1</v>
      </c>
      <c r="D70" s="51"/>
      <c r="E70" s="390"/>
      <c r="F70" s="57"/>
      <c r="G70" s="414">
        <v>0</v>
      </c>
      <c r="H70" s="55"/>
      <c r="I70" s="415">
        <f>(C70*G70)</f>
        <v>0</v>
      </c>
      <c r="J70" s="63"/>
      <c r="K70" s="32"/>
      <c r="L70" s="32"/>
      <c r="M70" s="32"/>
      <c r="N70" s="32"/>
      <c r="O70" s="32"/>
      <c r="P70" s="32"/>
      <c r="Q70" s="32"/>
      <c r="R70" s="32"/>
    </row>
    <row r="71" spans="1:24" ht="2.1" customHeight="1" x14ac:dyDescent="0.25">
      <c r="A71" s="32"/>
      <c r="B71" s="32"/>
      <c r="C71" s="32"/>
      <c r="D71" s="32"/>
      <c r="E71" s="32"/>
      <c r="F71" s="32"/>
      <c r="G71" s="32"/>
      <c r="H71" s="32"/>
      <c r="I71" s="32"/>
      <c r="J71" s="32"/>
      <c r="K71" s="32"/>
      <c r="L71" s="32"/>
      <c r="M71" s="32"/>
      <c r="N71" s="32"/>
      <c r="O71" s="32"/>
      <c r="P71" s="32"/>
      <c r="Q71" s="32"/>
      <c r="R71" s="32"/>
      <c r="S71" s="32"/>
    </row>
    <row r="72" spans="1:24" ht="15" customHeight="1" x14ac:dyDescent="0.25">
      <c r="A72" s="32" t="s">
        <v>217</v>
      </c>
      <c r="B72" s="32"/>
      <c r="C72" s="413">
        <v>1</v>
      </c>
      <c r="D72" s="51"/>
      <c r="E72" s="390"/>
      <c r="F72" s="57"/>
      <c r="G72" s="414">
        <v>0</v>
      </c>
      <c r="H72" s="55"/>
      <c r="I72" s="415">
        <f>(C72*G72)</f>
        <v>0</v>
      </c>
      <c r="J72" s="63"/>
      <c r="K72" s="32"/>
      <c r="L72" s="32"/>
      <c r="M72" s="32"/>
      <c r="N72" s="32"/>
      <c r="O72" s="32"/>
      <c r="P72" s="32"/>
      <c r="Q72" s="32"/>
      <c r="R72" s="32"/>
    </row>
    <row r="73" spans="1:24" ht="2.1" customHeight="1" x14ac:dyDescent="0.25">
      <c r="A73" s="32"/>
      <c r="B73" s="32"/>
      <c r="C73" s="32"/>
      <c r="D73" s="32"/>
      <c r="E73" s="32"/>
      <c r="F73" s="32"/>
      <c r="G73" s="32"/>
      <c r="H73" s="32"/>
      <c r="I73" s="32"/>
      <c r="J73" s="32"/>
      <c r="K73" s="32"/>
      <c r="L73" s="32"/>
      <c r="M73" s="32"/>
      <c r="N73" s="32"/>
      <c r="O73" s="32"/>
      <c r="P73" s="32"/>
      <c r="Q73" s="32"/>
      <c r="R73" s="32"/>
      <c r="S73" s="32"/>
    </row>
    <row r="74" spans="1:24" ht="15" customHeight="1" x14ac:dyDescent="0.25">
      <c r="A74" s="32" t="s">
        <v>218</v>
      </c>
      <c r="B74" s="32"/>
      <c r="C74" s="413">
        <v>1</v>
      </c>
      <c r="D74" s="51"/>
      <c r="E74" s="390"/>
      <c r="F74" s="57"/>
      <c r="G74" s="414">
        <v>0</v>
      </c>
      <c r="H74" s="55"/>
      <c r="I74" s="415">
        <f>(C74*G74)</f>
        <v>0</v>
      </c>
      <c r="J74" s="63"/>
      <c r="K74" s="32"/>
      <c r="L74" s="32"/>
      <c r="M74" s="32"/>
      <c r="N74" s="32"/>
      <c r="O74" s="32"/>
      <c r="P74" s="32"/>
      <c r="Q74" s="32"/>
      <c r="R74" s="32"/>
    </row>
    <row r="75" spans="1:24" ht="2.1" customHeight="1" x14ac:dyDescent="0.25">
      <c r="A75" s="32"/>
      <c r="B75" s="32"/>
      <c r="C75" s="32"/>
      <c r="D75" s="32"/>
      <c r="E75" s="32"/>
      <c r="F75" s="32"/>
      <c r="G75" s="32"/>
      <c r="H75" s="32"/>
      <c r="I75" s="32"/>
      <c r="J75" s="32"/>
      <c r="K75" s="32"/>
      <c r="L75" s="32"/>
      <c r="M75" s="32"/>
      <c r="N75" s="32"/>
      <c r="O75" s="32"/>
      <c r="P75" s="32"/>
      <c r="Q75" s="32"/>
      <c r="R75" s="32"/>
      <c r="S75" s="32"/>
      <c r="T75" s="32"/>
      <c r="U75" s="32"/>
      <c r="V75" s="32"/>
      <c r="W75" s="32"/>
      <c r="X75" s="32"/>
    </row>
    <row r="76" spans="1:24" ht="15" customHeight="1" x14ac:dyDescent="0.25">
      <c r="A76" s="52" t="s">
        <v>219</v>
      </c>
      <c r="B76" s="52"/>
      <c r="C76" s="380"/>
      <c r="D76" s="53"/>
      <c r="E76" s="392"/>
      <c r="F76" s="52"/>
      <c r="G76" s="64"/>
      <c r="H76" s="54"/>
      <c r="I76" s="416">
        <f>I$62+SUM(I63:I75)</f>
        <v>0</v>
      </c>
      <c r="J76" s="64"/>
      <c r="K76" s="401"/>
      <c r="L76" s="64"/>
      <c r="M76" s="64"/>
      <c r="N76" s="54"/>
      <c r="O76" s="416">
        <f>O$62+SUM(O63:O75)</f>
        <v>0</v>
      </c>
      <c r="P76" s="32"/>
      <c r="Q76" s="32"/>
      <c r="R76" s="32"/>
    </row>
    <row r="77" spans="1:24" ht="15" customHeight="1" x14ac:dyDescent="0.25">
      <c r="A77" s="32"/>
      <c r="B77" s="32"/>
      <c r="C77" s="32"/>
      <c r="D77" s="32"/>
      <c r="E77" s="32"/>
      <c r="F77" s="32"/>
      <c r="G77" s="32"/>
      <c r="H77" s="32"/>
      <c r="I77" s="32"/>
      <c r="J77" s="32"/>
      <c r="K77" s="32"/>
      <c r="L77" s="32"/>
      <c r="M77" s="32"/>
      <c r="N77" s="32"/>
      <c r="O77" s="32"/>
      <c r="P77" s="32"/>
      <c r="Q77" s="32"/>
      <c r="R77" s="32"/>
    </row>
    <row r="78" spans="1:24" ht="15" customHeight="1" x14ac:dyDescent="0.25">
      <c r="A78" s="32"/>
      <c r="B78" s="32"/>
      <c r="C78" s="32"/>
      <c r="D78" s="32"/>
      <c r="E78" s="32"/>
      <c r="F78" s="32"/>
      <c r="G78" s="32"/>
      <c r="H78" s="32"/>
      <c r="I78" s="32"/>
      <c r="J78" s="32"/>
      <c r="K78" s="32"/>
      <c r="L78" s="32"/>
      <c r="M78" s="32"/>
      <c r="N78" s="32"/>
      <c r="O78" s="32"/>
      <c r="P78" s="32"/>
      <c r="Q78" s="32"/>
      <c r="R78" s="32"/>
    </row>
    <row r="79" spans="1:24" ht="15" customHeight="1" x14ac:dyDescent="0.25">
      <c r="A79" s="32"/>
      <c r="B79" s="32"/>
      <c r="C79" s="32"/>
      <c r="D79" s="32"/>
      <c r="E79" s="32"/>
      <c r="F79" s="32"/>
      <c r="G79" s="32"/>
      <c r="H79" s="32"/>
      <c r="I79" s="32"/>
      <c r="J79" s="32"/>
      <c r="K79" s="32"/>
      <c r="L79" s="32"/>
      <c r="M79" s="32"/>
      <c r="N79" s="32"/>
      <c r="O79" s="32"/>
      <c r="P79" s="32"/>
      <c r="Q79" s="32"/>
      <c r="R79" s="32"/>
    </row>
    <row r="80" spans="1:24" ht="15" customHeight="1" x14ac:dyDescent="0.25">
      <c r="A80" s="32"/>
      <c r="B80" s="32"/>
      <c r="C80" s="32"/>
      <c r="D80" s="32"/>
      <c r="E80" s="32"/>
      <c r="F80" s="32"/>
      <c r="G80" s="32"/>
      <c r="H80" s="32"/>
      <c r="I80" s="32"/>
      <c r="J80" s="32"/>
      <c r="K80" s="32"/>
      <c r="L80" s="32"/>
      <c r="M80" s="32"/>
      <c r="N80" s="32"/>
      <c r="O80" s="32"/>
      <c r="P80" s="32"/>
      <c r="Q80" s="32"/>
      <c r="R80" s="32"/>
    </row>
    <row r="81" spans="1:18" ht="15" customHeight="1" x14ac:dyDescent="0.25">
      <c r="A81" s="32"/>
      <c r="B81" s="32"/>
      <c r="C81" s="32"/>
      <c r="D81" s="32"/>
      <c r="E81" s="32"/>
      <c r="F81" s="32"/>
      <c r="G81" s="32"/>
      <c r="H81" s="32"/>
      <c r="I81" s="32"/>
      <c r="J81" s="32"/>
      <c r="K81" s="32"/>
      <c r="L81" s="32"/>
      <c r="M81" s="32"/>
      <c r="N81" s="32"/>
      <c r="O81" s="32"/>
      <c r="P81" s="32"/>
      <c r="Q81" s="32"/>
      <c r="R81" s="32"/>
    </row>
    <row r="82" spans="1:18" ht="15" customHeight="1" x14ac:dyDescent="0.25">
      <c r="A82" s="32"/>
      <c r="B82" s="32"/>
      <c r="C82" s="32"/>
      <c r="D82" s="32"/>
      <c r="E82" s="32"/>
      <c r="F82" s="32"/>
      <c r="G82" s="32"/>
      <c r="H82" s="32"/>
      <c r="I82" s="32"/>
      <c r="J82" s="32"/>
      <c r="K82" s="32"/>
      <c r="L82" s="32"/>
      <c r="M82" s="32"/>
      <c r="N82" s="32"/>
      <c r="O82" s="32"/>
      <c r="P82" s="32"/>
      <c r="Q82" s="32"/>
      <c r="R82" s="32"/>
    </row>
    <row r="83" spans="1:18" ht="15" customHeight="1" x14ac:dyDescent="0.25">
      <c r="A83" s="32"/>
      <c r="B83" s="32"/>
      <c r="C83" s="32"/>
      <c r="D83" s="32"/>
      <c r="E83" s="32"/>
      <c r="F83" s="32"/>
      <c r="G83" s="32"/>
      <c r="H83" s="32"/>
      <c r="I83" s="32"/>
      <c r="J83" s="32"/>
      <c r="K83" s="32"/>
      <c r="L83" s="32"/>
      <c r="M83" s="32"/>
      <c r="N83" s="32"/>
      <c r="O83" s="32"/>
      <c r="P83" s="32"/>
      <c r="Q83" s="32"/>
      <c r="R83" s="32"/>
    </row>
    <row r="84" spans="1:18" ht="15" customHeight="1" x14ac:dyDescent="0.25">
      <c r="A84" s="32"/>
      <c r="B84" s="32"/>
      <c r="C84" s="32"/>
      <c r="D84" s="32"/>
      <c r="E84" s="32"/>
      <c r="F84" s="32"/>
      <c r="G84" s="32"/>
      <c r="H84" s="32"/>
      <c r="I84" s="32"/>
      <c r="J84" s="32"/>
      <c r="K84" s="32"/>
      <c r="L84" s="32"/>
      <c r="M84" s="32"/>
      <c r="N84" s="32"/>
      <c r="O84" s="32"/>
      <c r="P84" s="32"/>
      <c r="Q84" s="32"/>
      <c r="R84" s="32"/>
    </row>
    <row r="85" spans="1:18" ht="15" customHeight="1" x14ac:dyDescent="0.25">
      <c r="A85" s="32"/>
      <c r="B85" s="32"/>
      <c r="C85" s="365"/>
      <c r="D85" s="48"/>
      <c r="E85" s="389"/>
      <c r="F85" s="57"/>
      <c r="G85" s="71"/>
      <c r="H85" s="55"/>
      <c r="I85" s="63"/>
      <c r="J85" s="63"/>
      <c r="K85" s="399"/>
      <c r="L85" s="63"/>
      <c r="M85" s="71"/>
      <c r="N85" s="55"/>
      <c r="O85" s="63"/>
    </row>
    <row r="86" spans="1:18" ht="15" customHeight="1" x14ac:dyDescent="0.25">
      <c r="A86" s="32"/>
      <c r="B86" s="32"/>
      <c r="C86" s="365"/>
      <c r="D86" s="48"/>
      <c r="E86" s="389"/>
      <c r="F86" s="57"/>
      <c r="G86" s="71"/>
      <c r="H86" s="55"/>
      <c r="I86" s="63"/>
      <c r="J86" s="63"/>
      <c r="K86" s="399"/>
      <c r="L86" s="63"/>
      <c r="M86" s="71"/>
      <c r="N86" s="55"/>
      <c r="O86" s="63"/>
    </row>
    <row r="87" spans="1:18" ht="15" customHeight="1" x14ac:dyDescent="0.25">
      <c r="A87" s="32"/>
      <c r="B87" s="32"/>
      <c r="C87" s="365"/>
      <c r="D87" s="48"/>
      <c r="E87" s="389"/>
      <c r="F87" s="57"/>
      <c r="G87" s="71"/>
      <c r="H87" s="55"/>
      <c r="I87" s="63"/>
      <c r="J87" s="63"/>
      <c r="K87" s="399"/>
      <c r="L87" s="63"/>
      <c r="M87" s="71"/>
      <c r="N87" s="55"/>
      <c r="O87" s="63"/>
    </row>
    <row r="88" spans="1:18" s="106" customFormat="1" ht="15" customHeight="1" x14ac:dyDescent="0.25">
      <c r="A88" s="102"/>
      <c r="B88" s="102"/>
      <c r="C88" s="381"/>
      <c r="D88" s="103"/>
      <c r="E88" s="393"/>
      <c r="F88" s="102"/>
      <c r="G88" s="104"/>
      <c r="H88" s="105"/>
      <c r="I88" s="104"/>
      <c r="J88" s="104"/>
      <c r="K88" s="402"/>
      <c r="L88" s="104"/>
      <c r="M88" s="104"/>
      <c r="N88" s="105"/>
      <c r="O88" s="104"/>
    </row>
    <row r="89" spans="1:18" s="106" customFormat="1" ht="15" customHeight="1" x14ac:dyDescent="0.25">
      <c r="A89" s="102"/>
      <c r="B89" s="102"/>
      <c r="C89" s="381"/>
      <c r="D89" s="103"/>
      <c r="E89" s="393"/>
      <c r="F89" s="102"/>
      <c r="G89" s="104"/>
      <c r="H89" s="105"/>
      <c r="I89" s="104"/>
      <c r="J89" s="104"/>
      <c r="K89" s="402"/>
      <c r="L89" s="104"/>
      <c r="M89" s="104"/>
      <c r="N89" s="105"/>
      <c r="O89" s="104"/>
    </row>
    <row r="90" spans="1:18" ht="26.25" customHeight="1" x14ac:dyDescent="0.25">
      <c r="A90" s="526" t="s">
        <v>118</v>
      </c>
      <c r="C90" s="33"/>
    </row>
    <row r="91" spans="1:18" ht="31.5" customHeight="1" x14ac:dyDescent="0.25">
      <c r="A91" s="526" t="s">
        <v>112</v>
      </c>
      <c r="C91" s="33"/>
      <c r="D91" s="28"/>
      <c r="E91" s="388"/>
      <c r="F91" s="28"/>
      <c r="G91" s="412"/>
      <c r="H91" s="28"/>
      <c r="I91" s="412"/>
    </row>
    <row r="92" spans="1:18" ht="64.5" customHeight="1" x14ac:dyDescent="0.25">
      <c r="A92" s="526" t="s">
        <v>146</v>
      </c>
      <c r="B92" s="526"/>
      <c r="C92" s="527"/>
      <c r="D92" s="528"/>
      <c r="E92" s="529"/>
      <c r="F92" s="528"/>
      <c r="G92" s="530"/>
      <c r="H92" s="528"/>
      <c r="I92" s="530"/>
      <c r="J92" s="531"/>
      <c r="K92" s="532"/>
      <c r="L92" s="531"/>
      <c r="M92" s="533"/>
      <c r="N92" s="526"/>
      <c r="O92" s="533"/>
      <c r="P92" s="526"/>
      <c r="Q92" s="526"/>
    </row>
    <row r="93" spans="1:18" s="106" customFormat="1" ht="15" customHeight="1" x14ac:dyDescent="0.25">
      <c r="A93" s="102"/>
      <c r="B93" s="102"/>
      <c r="C93" s="381"/>
      <c r="D93" s="103"/>
      <c r="E93" s="393"/>
      <c r="F93" s="102"/>
      <c r="G93" s="104"/>
      <c r="H93" s="105"/>
      <c r="I93" s="104"/>
      <c r="J93" s="104"/>
      <c r="K93" s="402"/>
      <c r="L93" s="104"/>
      <c r="M93" s="104"/>
      <c r="N93" s="105"/>
      <c r="O93" s="104"/>
    </row>
    <row r="94" spans="1:18" ht="15" customHeight="1" x14ac:dyDescent="0.25">
      <c r="A94" s="40"/>
      <c r="C94" s="33"/>
      <c r="D94" s="28"/>
      <c r="E94" s="388"/>
      <c r="F94" s="28"/>
      <c r="G94" s="412"/>
      <c r="H94" s="28"/>
      <c r="I94" s="412"/>
    </row>
    <row r="95" spans="1:18" ht="15" customHeight="1" x14ac:dyDescent="0.25">
      <c r="A95" s="40"/>
      <c r="C95" s="33"/>
      <c r="D95" s="28"/>
      <c r="E95" s="388"/>
      <c r="F95" s="28"/>
      <c r="G95" s="412"/>
      <c r="H95" s="28"/>
      <c r="I95" s="412"/>
    </row>
    <row r="96" spans="1:18" ht="15" customHeight="1" x14ac:dyDescent="0.25"/>
    <row r="97" ht="15" customHeight="1" x14ac:dyDescent="0.25"/>
    <row r="98" ht="15" customHeight="1" x14ac:dyDescent="0.25"/>
    <row r="120" spans="1:1" x14ac:dyDescent="0.25">
      <c r="A120" s="385" t="s">
        <v>194</v>
      </c>
    </row>
  </sheetData>
  <sheetProtection selectLockedCells="1"/>
  <pageMargins left="0.2" right="0.2" top="0.2" bottom="0.2" header="0.2" footer="0.2"/>
  <pageSetup scale="36" orientation="portrait" r:id="rId1"/>
  <headerFooter>
    <oddFooter>&amp;CPRF 5
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P58"/>
  <sheetViews>
    <sheetView topLeftCell="A31" zoomScale="115" zoomScaleNormal="115" workbookViewId="0">
      <selection activeCell="B16" sqref="B16"/>
    </sheetView>
  </sheetViews>
  <sheetFormatPr defaultColWidth="9.140625" defaultRowHeight="15" x14ac:dyDescent="0.25"/>
  <cols>
    <col min="1" max="1" width="45.7109375" style="44" customWidth="1"/>
    <col min="2" max="2" width="7.7109375" style="43" customWidth="1"/>
    <col min="3" max="3" width="28.5703125" style="44" customWidth="1"/>
    <col min="4" max="4" width="51.42578125" style="44" customWidth="1"/>
    <col min="5" max="16384" width="9.140625" style="44"/>
  </cols>
  <sheetData>
    <row r="1" spans="1:16" s="5" customFormat="1" ht="18" x14ac:dyDescent="0.25">
      <c r="A1" s="17" t="s">
        <v>0</v>
      </c>
      <c r="B1" s="20"/>
      <c r="C1" s="3" t="s">
        <v>1</v>
      </c>
      <c r="D1" s="9"/>
      <c r="E1" s="10"/>
      <c r="F1" s="4"/>
      <c r="G1" s="4"/>
      <c r="H1" s="4"/>
      <c r="I1" s="4"/>
      <c r="J1" s="4"/>
      <c r="K1" s="4"/>
      <c r="L1" s="4"/>
      <c r="M1" s="4"/>
      <c r="N1" s="4"/>
      <c r="O1" s="4"/>
      <c r="P1" s="4"/>
    </row>
    <row r="2" spans="1:16" s="5" customFormat="1" ht="18" x14ac:dyDescent="0.25">
      <c r="A2" s="11" t="s">
        <v>2</v>
      </c>
      <c r="B2" s="21"/>
      <c r="C2" s="3" t="s">
        <v>3</v>
      </c>
      <c r="D2" s="9"/>
      <c r="E2" s="10"/>
      <c r="F2" s="4"/>
      <c r="G2" s="4"/>
      <c r="H2" s="4"/>
      <c r="I2" s="4"/>
      <c r="J2" s="4"/>
      <c r="K2" s="4"/>
      <c r="L2" s="4"/>
      <c r="M2" s="4"/>
      <c r="N2" s="4"/>
      <c r="O2" s="4"/>
    </row>
    <row r="3" spans="1:16" s="5" customFormat="1" ht="18" x14ac:dyDescent="0.25">
      <c r="A3" s="13" t="s">
        <v>4</v>
      </c>
      <c r="B3" s="22"/>
      <c r="C3" s="3" t="s">
        <v>5</v>
      </c>
      <c r="D3" s="9"/>
      <c r="E3" s="10"/>
      <c r="F3" s="4"/>
      <c r="G3" s="4"/>
      <c r="H3" s="4"/>
      <c r="I3" s="4"/>
      <c r="J3" s="4"/>
      <c r="K3" s="4"/>
      <c r="L3" s="4"/>
      <c r="M3" s="4"/>
      <c r="N3" s="4"/>
      <c r="O3" s="4"/>
    </row>
    <row r="4" spans="1:16" s="5" customFormat="1" ht="18" x14ac:dyDescent="0.25">
      <c r="A4" s="14" t="s">
        <v>54</v>
      </c>
      <c r="B4" s="23"/>
      <c r="C4" s="14"/>
      <c r="D4" s="9"/>
      <c r="E4" s="9"/>
      <c r="F4" s="4"/>
      <c r="G4" s="4"/>
      <c r="H4" s="4"/>
      <c r="I4" s="4"/>
      <c r="J4" s="4"/>
      <c r="K4" s="4"/>
      <c r="L4" s="4"/>
      <c r="M4" s="4"/>
      <c r="N4" s="4"/>
      <c r="O4" s="4"/>
    </row>
    <row r="5" spans="1:16" s="5" customFormat="1" ht="18" x14ac:dyDescent="0.25">
      <c r="A5" s="19"/>
      <c r="B5" s="24"/>
      <c r="C5" s="9"/>
      <c r="D5" s="2"/>
      <c r="E5" s="2"/>
      <c r="F5" s="4"/>
      <c r="G5" s="4"/>
      <c r="H5" s="4"/>
      <c r="I5" s="4"/>
      <c r="J5" s="4"/>
      <c r="K5" s="4"/>
      <c r="L5" s="4"/>
      <c r="M5" s="4"/>
      <c r="N5" s="4"/>
      <c r="O5" s="4"/>
    </row>
    <row r="6" spans="1:16" s="5" customFormat="1" ht="19.5" x14ac:dyDescent="0.25">
      <c r="A6" s="8" t="s">
        <v>6</v>
      </c>
      <c r="B6" s="672"/>
      <c r="C6" s="672"/>
      <c r="D6" s="7"/>
      <c r="E6" s="7"/>
      <c r="F6" s="4"/>
      <c r="G6" s="4"/>
      <c r="H6" s="4"/>
      <c r="I6" s="4"/>
      <c r="J6" s="4"/>
      <c r="K6" s="4"/>
      <c r="L6" s="4"/>
      <c r="M6" s="4"/>
      <c r="N6" s="4"/>
      <c r="O6" s="4"/>
    </row>
    <row r="7" spans="1:16" s="5" customFormat="1" ht="19.5" x14ac:dyDescent="0.25">
      <c r="A7" s="8" t="s">
        <v>7</v>
      </c>
      <c r="B7" s="672"/>
      <c r="C7" s="672"/>
      <c r="D7" s="7"/>
      <c r="E7" s="7"/>
      <c r="F7" s="4"/>
      <c r="G7" s="4"/>
      <c r="H7" s="4"/>
      <c r="I7" s="4"/>
      <c r="J7" s="4"/>
      <c r="K7" s="4"/>
      <c r="L7" s="4"/>
      <c r="M7" s="4"/>
      <c r="N7" s="4"/>
      <c r="O7" s="4"/>
    </row>
    <row r="11" spans="1:16" s="28" customFormat="1" x14ac:dyDescent="0.25">
      <c r="A11" s="25" t="s">
        <v>45</v>
      </c>
      <c r="B11" s="26" t="s">
        <v>8</v>
      </c>
      <c r="C11" s="27" t="s">
        <v>11</v>
      </c>
    </row>
    <row r="12" spans="1:16" s="28" customFormat="1" x14ac:dyDescent="0.25">
      <c r="A12" s="29" t="s">
        <v>12</v>
      </c>
      <c r="B12" s="30"/>
      <c r="C12" s="31"/>
    </row>
    <row r="13" spans="1:16" s="28" customFormat="1" x14ac:dyDescent="0.25">
      <c r="A13" s="32" t="s">
        <v>13</v>
      </c>
      <c r="B13" s="33" t="e">
        <f>#REF!+#REF!+#REF!+#REF!</f>
        <v>#REF!</v>
      </c>
      <c r="C13" s="34" t="e">
        <f>#REF!+#REF!+#REF!+#REF!</f>
        <v>#REF!</v>
      </c>
    </row>
    <row r="14" spans="1:16" s="28" customFormat="1" x14ac:dyDescent="0.25">
      <c r="A14" s="32" t="s">
        <v>14</v>
      </c>
      <c r="B14" s="33" t="e">
        <f>#REF!+#REF!+#REF!+#REF!</f>
        <v>#REF!</v>
      </c>
      <c r="C14" s="34" t="e">
        <f>#REF!+#REF!+#REF!+#REF!</f>
        <v>#REF!</v>
      </c>
    </row>
    <row r="15" spans="1:16" s="28" customFormat="1" x14ac:dyDescent="0.25">
      <c r="A15" s="32" t="s">
        <v>15</v>
      </c>
      <c r="B15" s="33" t="e">
        <f>#REF!+#REF!+#REF!+#REF!</f>
        <v>#REF!</v>
      </c>
      <c r="C15" s="34" t="e">
        <f>#REF!+#REF!+#REF!+#REF!</f>
        <v>#REF!</v>
      </c>
    </row>
    <row r="16" spans="1:16" s="28" customFormat="1" x14ac:dyDescent="0.25">
      <c r="A16" s="32" t="s">
        <v>16</v>
      </c>
      <c r="B16" s="33" t="e">
        <f>#REF!+#REF!+#REF!+#REF!</f>
        <v>#REF!</v>
      </c>
      <c r="C16" s="34" t="e">
        <f>#REF!+#REF!+#REF!+#REF!</f>
        <v>#REF!</v>
      </c>
    </row>
    <row r="17" spans="1:3" s="28" customFormat="1" x14ac:dyDescent="0.25">
      <c r="A17" s="35" t="s">
        <v>17</v>
      </c>
      <c r="B17" s="36"/>
      <c r="C17" s="37"/>
    </row>
    <row r="18" spans="1:3" s="28" customFormat="1" x14ac:dyDescent="0.25">
      <c r="A18" s="32" t="s">
        <v>18</v>
      </c>
      <c r="B18" s="33" t="e">
        <f>#REF!+#REF!+#REF!+#REF!</f>
        <v>#REF!</v>
      </c>
      <c r="C18" s="34" t="e">
        <f>#REF!+#REF!+#REF!+#REF!</f>
        <v>#REF!</v>
      </c>
    </row>
    <row r="19" spans="1:3" s="28" customFormat="1" x14ac:dyDescent="0.25">
      <c r="A19" s="32" t="s">
        <v>19</v>
      </c>
      <c r="B19" s="33" t="e">
        <f>#REF!+#REF!+#REF!+#REF!</f>
        <v>#REF!</v>
      </c>
      <c r="C19" s="34" t="e">
        <f>#REF!+#REF!+#REF!+#REF!</f>
        <v>#REF!</v>
      </c>
    </row>
    <row r="20" spans="1:3" s="28" customFormat="1" x14ac:dyDescent="0.25">
      <c r="A20" s="32" t="s">
        <v>20</v>
      </c>
      <c r="B20" s="33" t="e">
        <f>#REF!+#REF!+#REF!+#REF!</f>
        <v>#REF!</v>
      </c>
      <c r="C20" s="34" t="e">
        <f>#REF!+#REF!+#REF!+#REF!</f>
        <v>#REF!</v>
      </c>
    </row>
    <row r="21" spans="1:3" s="28" customFormat="1" x14ac:dyDescent="0.25">
      <c r="A21" s="35" t="s">
        <v>21</v>
      </c>
      <c r="B21" s="36"/>
      <c r="C21" s="37"/>
    </row>
    <row r="22" spans="1:3" s="28" customFormat="1" x14ac:dyDescent="0.25">
      <c r="A22" s="32" t="s">
        <v>22</v>
      </c>
      <c r="B22" s="33" t="e">
        <f>#REF!+#REF!+#REF!+#REF!</f>
        <v>#REF!</v>
      </c>
      <c r="C22" s="34" t="e">
        <f>#REF!+#REF!+#REF!+#REF!</f>
        <v>#REF!</v>
      </c>
    </row>
    <row r="23" spans="1:3" s="28" customFormat="1" x14ac:dyDescent="0.25">
      <c r="A23" s="32" t="s">
        <v>23</v>
      </c>
      <c r="B23" s="33" t="e">
        <f>#REF!+#REF!+#REF!+#REF!</f>
        <v>#REF!</v>
      </c>
      <c r="C23" s="34" t="e">
        <f>#REF!+#REF!+#REF!+#REF!</f>
        <v>#REF!</v>
      </c>
    </row>
    <row r="24" spans="1:3" s="28" customFormat="1" x14ac:dyDescent="0.25">
      <c r="A24" s="35" t="s">
        <v>24</v>
      </c>
      <c r="B24" s="36"/>
      <c r="C24" s="37"/>
    </row>
    <row r="25" spans="1:3" s="28" customFormat="1" x14ac:dyDescent="0.25">
      <c r="A25" s="32" t="s">
        <v>25</v>
      </c>
      <c r="B25" s="33" t="e">
        <f>#REF!+#REF!+#REF!+#REF!</f>
        <v>#REF!</v>
      </c>
      <c r="C25" s="34" t="e">
        <f>#REF!+#REF!+#REF!+#REF!</f>
        <v>#REF!</v>
      </c>
    </row>
    <row r="26" spans="1:3" s="28" customFormat="1" x14ac:dyDescent="0.25">
      <c r="A26" s="32" t="s">
        <v>26</v>
      </c>
      <c r="B26" s="33" t="e">
        <f>#REF!+#REF!+#REF!+#REF!</f>
        <v>#REF!</v>
      </c>
      <c r="C26" s="34" t="e">
        <f>#REF!+#REF!+#REF!+#REF!</f>
        <v>#REF!</v>
      </c>
    </row>
    <row r="27" spans="1:3" s="28" customFormat="1" x14ac:dyDescent="0.25">
      <c r="A27" s="32" t="s">
        <v>27</v>
      </c>
      <c r="B27" s="33" t="e">
        <f>#REF!+#REF!+#REF!+#REF!</f>
        <v>#REF!</v>
      </c>
      <c r="C27" s="34" t="e">
        <f>#REF!+#REF!+#REF!+#REF!</f>
        <v>#REF!</v>
      </c>
    </row>
    <row r="28" spans="1:3" s="28" customFormat="1" x14ac:dyDescent="0.25">
      <c r="A28" s="32" t="s">
        <v>28</v>
      </c>
      <c r="B28" s="33" t="e">
        <f>#REF!+#REF!+#REF!+#REF!</f>
        <v>#REF!</v>
      </c>
      <c r="C28" s="34" t="e">
        <f>#REF!+#REF!+#REF!+#REF!</f>
        <v>#REF!</v>
      </c>
    </row>
    <row r="29" spans="1:3" s="28" customFormat="1" x14ac:dyDescent="0.25">
      <c r="A29" s="38" t="s">
        <v>29</v>
      </c>
      <c r="B29" s="33" t="e">
        <f>#REF!+#REF!+#REF!+#REF!</f>
        <v>#REF!</v>
      </c>
      <c r="C29" s="34" t="e">
        <f>#REF!+#REF!+#REF!+#REF!</f>
        <v>#REF!</v>
      </c>
    </row>
    <row r="30" spans="1:3" s="28" customFormat="1" x14ac:dyDescent="0.25">
      <c r="A30" s="32" t="s">
        <v>30</v>
      </c>
      <c r="B30" s="33" t="e">
        <f>#REF!+#REF!+#REF!+#REF!</f>
        <v>#REF!</v>
      </c>
      <c r="C30" s="34" t="e">
        <f>#REF!+#REF!+#REF!+#REF!</f>
        <v>#REF!</v>
      </c>
    </row>
    <row r="31" spans="1:3" s="28" customFormat="1" x14ac:dyDescent="0.25">
      <c r="A31" s="32" t="s">
        <v>31</v>
      </c>
      <c r="B31" s="33" t="e">
        <f>#REF!+#REF!+#REF!+#REF!</f>
        <v>#REF!</v>
      </c>
      <c r="C31" s="34" t="e">
        <f>#REF!+#REF!+#REF!+#REF!</f>
        <v>#REF!</v>
      </c>
    </row>
    <row r="32" spans="1:3" s="28" customFormat="1" x14ac:dyDescent="0.25">
      <c r="A32" s="35" t="s">
        <v>46</v>
      </c>
      <c r="B32" s="36"/>
      <c r="C32" s="39"/>
    </row>
    <row r="33" spans="1:3" s="28" customFormat="1" x14ac:dyDescent="0.25">
      <c r="A33" s="40" t="s">
        <v>47</v>
      </c>
      <c r="B33" s="33" t="e">
        <f>#REF!</f>
        <v>#REF!</v>
      </c>
      <c r="C33" s="34" t="e">
        <f>#REF!</f>
        <v>#REF!</v>
      </c>
    </row>
    <row r="34" spans="1:3" s="28" customFormat="1" x14ac:dyDescent="0.25">
      <c r="A34" s="40" t="s">
        <v>48</v>
      </c>
      <c r="B34" s="33" t="e">
        <f>#REF!</f>
        <v>#REF!</v>
      </c>
      <c r="C34" s="34" t="e">
        <f>#REF!</f>
        <v>#REF!</v>
      </c>
    </row>
    <row r="35" spans="1:3" s="28" customFormat="1" x14ac:dyDescent="0.25">
      <c r="A35" s="32" t="s">
        <v>49</v>
      </c>
      <c r="B35" s="33" t="e">
        <f>#REF!+#REF!+#REF!+#REF!</f>
        <v>#REF!</v>
      </c>
      <c r="C35" s="34" t="e">
        <f>#REF!+#REF!+#REF!+#REF!</f>
        <v>#REF!</v>
      </c>
    </row>
    <row r="36" spans="1:3" s="28" customFormat="1" x14ac:dyDescent="0.25">
      <c r="A36" s="32" t="s">
        <v>50</v>
      </c>
      <c r="B36" s="33" t="e">
        <f>#REF!+#REF!+#REF!+#REF!</f>
        <v>#REF!</v>
      </c>
      <c r="C36" s="34" t="e">
        <f>#REF!+#REF!+#REF!+#REF!</f>
        <v>#REF!</v>
      </c>
    </row>
    <row r="37" spans="1:3" s="28" customFormat="1" x14ac:dyDescent="0.25">
      <c r="A37" s="32"/>
      <c r="B37" s="33"/>
      <c r="C37" s="34"/>
    </row>
    <row r="38" spans="1:3" s="28" customFormat="1" x14ac:dyDescent="0.25">
      <c r="A38" s="41" t="s">
        <v>35</v>
      </c>
      <c r="B38" s="33" t="e">
        <f>#REF!+#REF!+#REF!+#REF!</f>
        <v>#REF!</v>
      </c>
      <c r="C38" s="34" t="e">
        <f>#REF!+#REF!+#REF!+#REF!</f>
        <v>#REF!</v>
      </c>
    </row>
    <row r="39" spans="1:3" s="28" customFormat="1" x14ac:dyDescent="0.25">
      <c r="A39" s="41" t="s">
        <v>36</v>
      </c>
      <c r="B39" s="33" t="e">
        <f>#REF!+#REF!+#REF!+#REF!</f>
        <v>#REF!</v>
      </c>
      <c r="C39" s="34" t="e">
        <f>#REF!+#REF!+#REF!+#REF!</f>
        <v>#REF!</v>
      </c>
    </row>
    <row r="40" spans="1:3" s="28" customFormat="1" x14ac:dyDescent="0.25">
      <c r="A40" s="41" t="s">
        <v>37</v>
      </c>
      <c r="B40" s="33" t="e">
        <f>#REF!+#REF!+#REF!+#REF!</f>
        <v>#REF!</v>
      </c>
      <c r="C40" s="34" t="e">
        <f>#REF!+#REF!+#REF!+#REF!</f>
        <v>#REF!</v>
      </c>
    </row>
    <row r="41" spans="1:3" s="28" customFormat="1" x14ac:dyDescent="0.25">
      <c r="A41" s="41" t="s">
        <v>53</v>
      </c>
      <c r="B41" s="33" t="e">
        <f>#REF!</f>
        <v>#REF!</v>
      </c>
      <c r="C41" s="34" t="e">
        <f>#REF!</f>
        <v>#REF!</v>
      </c>
    </row>
    <row r="42" spans="1:3" s="28" customFormat="1" x14ac:dyDescent="0.25">
      <c r="A42" s="41"/>
      <c r="B42" s="42"/>
    </row>
    <row r="43" spans="1:3" s="28" customFormat="1" x14ac:dyDescent="0.25">
      <c r="A43" s="41" t="s">
        <v>51</v>
      </c>
      <c r="B43" s="33" t="e">
        <f>#REF!</f>
        <v>#REF!</v>
      </c>
      <c r="C43" s="34" t="e">
        <f>#REF!</f>
        <v>#REF!</v>
      </c>
    </row>
    <row r="44" spans="1:3" s="28" customFormat="1" x14ac:dyDescent="0.25">
      <c r="A44" s="41" t="s">
        <v>52</v>
      </c>
      <c r="B44" s="33" t="e">
        <f>#REF!</f>
        <v>#REF!</v>
      </c>
      <c r="C44" s="34" t="e">
        <f>#REF!</f>
        <v>#REF!</v>
      </c>
    </row>
    <row r="45" spans="1:3" x14ac:dyDescent="0.25">
      <c r="A45" s="52" t="s">
        <v>44</v>
      </c>
      <c r="B45" s="53"/>
      <c r="C45" s="54" t="e">
        <f>SUM(C13:C44)</f>
        <v>#REF!</v>
      </c>
    </row>
    <row r="46" spans="1:3" s="28" customFormat="1" x14ac:dyDescent="0.25">
      <c r="A46" s="35" t="s">
        <v>38</v>
      </c>
      <c r="B46" s="36"/>
      <c r="C46" s="39"/>
    </row>
    <row r="47" spans="1:3" s="28" customFormat="1" x14ac:dyDescent="0.25">
      <c r="A47" s="32" t="s">
        <v>39</v>
      </c>
      <c r="B47" s="33"/>
    </row>
    <row r="48" spans="1:3" s="28" customFormat="1" x14ac:dyDescent="0.25">
      <c r="A48" s="32" t="s">
        <v>40</v>
      </c>
      <c r="B48" s="33"/>
    </row>
    <row r="49" spans="1:3" s="28" customFormat="1" x14ac:dyDescent="0.25">
      <c r="A49" s="32" t="s">
        <v>41</v>
      </c>
      <c r="B49" s="33"/>
    </row>
    <row r="50" spans="1:3" s="28" customFormat="1" x14ac:dyDescent="0.25">
      <c r="A50" s="32" t="s">
        <v>42</v>
      </c>
      <c r="B50" s="33"/>
    </row>
    <row r="51" spans="1:3" x14ac:dyDescent="0.25">
      <c r="A51" s="32" t="s">
        <v>43</v>
      </c>
    </row>
    <row r="52" spans="1:3" x14ac:dyDescent="0.25">
      <c r="A52" s="41"/>
    </row>
    <row r="54" spans="1:3" s="28" customFormat="1" x14ac:dyDescent="0.25">
      <c r="A54" s="45"/>
      <c r="B54" s="46"/>
      <c r="C54" s="45"/>
    </row>
    <row r="55" spans="1:3" s="28" customFormat="1" x14ac:dyDescent="0.25">
      <c r="A55" s="45"/>
      <c r="B55" s="46"/>
      <c r="C55" s="45"/>
    </row>
    <row r="56" spans="1:3" x14ac:dyDescent="0.25">
      <c r="A56" s="45"/>
      <c r="B56" s="46"/>
      <c r="C56" s="45"/>
    </row>
    <row r="57" spans="1:3" x14ac:dyDescent="0.25">
      <c r="A57" s="45"/>
      <c r="B57" s="46"/>
      <c r="C57" s="45"/>
    </row>
    <row r="58" spans="1:3" x14ac:dyDescent="0.25">
      <c r="A58" s="45"/>
      <c r="B58" s="46"/>
      <c r="C58" s="45"/>
    </row>
  </sheetData>
  <mergeCells count="2">
    <mergeCell ref="B6:C6"/>
    <mergeCell ref="B7:C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A1:W123"/>
  <sheetViews>
    <sheetView topLeftCell="C1" zoomScale="115" zoomScaleNormal="115" workbookViewId="0">
      <pane ySplit="8" topLeftCell="A48" activePane="bottomLeft" state="frozen"/>
      <selection activeCell="C5" sqref="C5"/>
      <selection pane="bottomLeft" activeCell="G14" sqref="G14"/>
    </sheetView>
  </sheetViews>
  <sheetFormatPr defaultColWidth="9.140625" defaultRowHeight="15" x14ac:dyDescent="0.25"/>
  <cols>
    <col min="1" max="1" width="60.7109375" style="44" customWidth="1"/>
    <col min="2" max="2" width="1.7109375" style="44" customWidth="1"/>
    <col min="3" max="3" width="15.140625" style="43" customWidth="1"/>
    <col min="4" max="4" width="1.7109375" style="44" customWidth="1"/>
    <col min="5" max="5" width="24.7109375" style="44" customWidth="1"/>
    <col min="6" max="6" width="1.7109375" style="44" customWidth="1"/>
    <col min="7" max="7" width="11.7109375" style="65" customWidth="1"/>
    <col min="8" max="8" width="1.7109375" style="44" customWidth="1"/>
    <col min="9" max="9" width="28.7109375" style="65" customWidth="1"/>
    <col min="10" max="10" width="3.140625" style="65" customWidth="1"/>
    <col min="11" max="11" width="17.28515625" style="65" customWidth="1"/>
    <col min="12" max="12" width="1.7109375" style="44" customWidth="1"/>
    <col min="13" max="13" width="28.7109375" style="65" customWidth="1"/>
    <col min="14" max="16384" width="9.140625" style="44"/>
  </cols>
  <sheetData>
    <row r="1" spans="1:23" s="5" customFormat="1" ht="18" x14ac:dyDescent="0.25">
      <c r="A1" s="653" t="s">
        <v>262</v>
      </c>
      <c r="B1" s="17"/>
      <c r="C1" s="375"/>
      <c r="D1" s="17"/>
      <c r="E1" s="17"/>
      <c r="F1" s="17"/>
      <c r="G1" s="68"/>
      <c r="H1" s="1"/>
      <c r="I1" s="58"/>
      <c r="J1" s="58"/>
      <c r="K1" s="68"/>
      <c r="L1" s="76"/>
      <c r="M1" s="76" t="s">
        <v>1</v>
      </c>
      <c r="N1" s="4"/>
      <c r="O1" s="4"/>
      <c r="P1" s="4"/>
      <c r="Q1" s="4"/>
      <c r="R1" s="4"/>
      <c r="S1" s="4"/>
      <c r="T1" s="4"/>
      <c r="U1" s="4"/>
      <c r="V1" s="4"/>
      <c r="W1" s="4"/>
    </row>
    <row r="2" spans="1:23" s="5" customFormat="1" ht="18" x14ac:dyDescent="0.25">
      <c r="A2" s="609" t="s">
        <v>263</v>
      </c>
      <c r="B2" s="13"/>
      <c r="C2" s="22"/>
      <c r="D2" s="13"/>
      <c r="E2" s="18"/>
      <c r="F2" s="18"/>
      <c r="G2" s="69"/>
      <c r="H2" s="6"/>
      <c r="I2" s="58"/>
      <c r="J2" s="58"/>
      <c r="K2" s="69"/>
      <c r="L2" s="76"/>
      <c r="M2" s="76" t="s">
        <v>117</v>
      </c>
      <c r="N2" s="4"/>
      <c r="O2" s="4"/>
      <c r="P2" s="4"/>
      <c r="Q2" s="4"/>
      <c r="R2" s="4"/>
      <c r="S2" s="4"/>
      <c r="T2" s="4"/>
      <c r="U2" s="4"/>
      <c r="V2" s="4"/>
    </row>
    <row r="3" spans="1:23" s="5" customFormat="1" ht="18" x14ac:dyDescent="0.25">
      <c r="A3" s="14" t="s">
        <v>163</v>
      </c>
      <c r="B3" s="14"/>
      <c r="C3" s="23"/>
      <c r="D3" s="14"/>
      <c r="E3" s="14"/>
      <c r="F3" s="14"/>
      <c r="G3" s="70"/>
      <c r="H3" s="14"/>
      <c r="I3" s="70"/>
      <c r="J3" s="70"/>
      <c r="K3" s="70"/>
      <c r="L3" s="14"/>
      <c r="M3" s="70"/>
      <c r="N3" s="4"/>
      <c r="O3" s="4"/>
      <c r="P3" s="4"/>
      <c r="Q3" s="4"/>
      <c r="R3" s="4"/>
      <c r="S3" s="4"/>
      <c r="T3" s="4"/>
      <c r="U3" s="4"/>
      <c r="V3" s="4"/>
    </row>
    <row r="4" spans="1:23" s="5" customFormat="1" ht="18" x14ac:dyDescent="0.25">
      <c r="A4" s="19"/>
      <c r="B4" s="19"/>
      <c r="C4" s="24"/>
      <c r="D4" s="15"/>
      <c r="E4" s="16"/>
      <c r="F4" s="16"/>
      <c r="G4" s="68"/>
      <c r="H4" s="1"/>
      <c r="I4" s="59"/>
      <c r="J4" s="59"/>
      <c r="K4" s="68"/>
      <c r="L4" s="1"/>
      <c r="M4" s="59"/>
      <c r="N4" s="4"/>
      <c r="O4" s="4"/>
      <c r="P4" s="4"/>
      <c r="Q4" s="4"/>
      <c r="R4" s="4"/>
      <c r="S4" s="4"/>
      <c r="T4" s="4"/>
      <c r="U4" s="4"/>
      <c r="V4" s="4"/>
    </row>
    <row r="5" spans="1:23" s="5" customFormat="1" ht="19.5" x14ac:dyDescent="0.25">
      <c r="A5" s="8" t="s">
        <v>6</v>
      </c>
      <c r="B5" s="8"/>
      <c r="C5" s="309" t="str">
        <f>IF(ProposerName="", "", ProposerName)</f>
        <v>RespondingVendor</v>
      </c>
      <c r="D5" s="309"/>
      <c r="E5" s="309"/>
      <c r="F5" s="309"/>
      <c r="G5" s="309"/>
      <c r="H5" s="309"/>
      <c r="I5" s="309"/>
      <c r="J5" s="309"/>
      <c r="K5" s="310"/>
      <c r="L5" s="310"/>
      <c r="M5" s="311"/>
      <c r="N5" s="4"/>
      <c r="O5" s="4"/>
      <c r="P5" s="4"/>
      <c r="Q5" s="4"/>
      <c r="R5" s="4"/>
      <c r="S5" s="4"/>
      <c r="T5" s="4"/>
      <c r="U5" s="4"/>
      <c r="V5" s="4"/>
    </row>
    <row r="6" spans="1:23" s="5" customFormat="1" ht="2.1" customHeight="1" x14ac:dyDescent="0.25">
      <c r="A6" s="8"/>
      <c r="B6" s="8"/>
      <c r="C6" s="382"/>
      <c r="D6" s="8"/>
      <c r="E6" s="8"/>
      <c r="F6" s="8"/>
      <c r="G6" s="8"/>
      <c r="H6" s="8"/>
      <c r="I6" s="8"/>
      <c r="J6" s="8"/>
      <c r="K6" s="8"/>
      <c r="L6" s="8"/>
      <c r="M6" s="8"/>
      <c r="N6" s="8"/>
      <c r="O6" s="4"/>
      <c r="P6" s="4"/>
      <c r="Q6" s="4"/>
      <c r="R6" s="4"/>
      <c r="S6" s="4"/>
      <c r="T6" s="4"/>
      <c r="U6" s="4"/>
      <c r="V6" s="4"/>
    </row>
    <row r="7" spans="1:23" s="5" customFormat="1" ht="19.5" x14ac:dyDescent="0.25">
      <c r="A7" s="8" t="s">
        <v>7</v>
      </c>
      <c r="B7" s="8"/>
      <c r="C7" s="309" t="str">
        <f>IF(Solution="", "", Solution)</f>
        <v>VendorPlatform</v>
      </c>
      <c r="D7" s="309"/>
      <c r="E7" s="309"/>
      <c r="F7" s="309"/>
      <c r="G7" s="309"/>
      <c r="H7" s="309"/>
      <c r="I7" s="309"/>
      <c r="J7" s="309"/>
      <c r="K7" s="310"/>
      <c r="L7" s="310"/>
      <c r="M7" s="311"/>
      <c r="N7" s="4"/>
      <c r="O7" s="4"/>
      <c r="P7" s="4"/>
      <c r="Q7" s="4"/>
      <c r="R7" s="4"/>
      <c r="S7" s="4"/>
      <c r="T7" s="4"/>
      <c r="U7" s="4"/>
      <c r="V7" s="4"/>
    </row>
    <row r="8" spans="1:23" ht="15.75" thickBot="1" x14ac:dyDescent="0.3"/>
    <row r="9" spans="1:23" ht="4.5" customHeight="1" x14ac:dyDescent="0.25">
      <c r="E9" s="107"/>
      <c r="F9" s="108"/>
      <c r="G9" s="109"/>
      <c r="H9" s="108"/>
      <c r="I9" s="110"/>
      <c r="K9" s="320"/>
      <c r="L9" s="108"/>
      <c r="M9" s="315"/>
    </row>
    <row r="10" spans="1:23" x14ac:dyDescent="0.25">
      <c r="A10" s="607" t="str">
        <f ca="1">MID(CELL("Filename",A1),FIND("]",CELL("Filename",A1))+1,255)</f>
        <v>Seaside Heights ES</v>
      </c>
      <c r="B10" s="656"/>
      <c r="C10" s="376"/>
      <c r="D10" s="656"/>
      <c r="E10" s="658" t="s">
        <v>110</v>
      </c>
      <c r="F10" s="656"/>
      <c r="G10" s="656"/>
      <c r="H10" s="656"/>
      <c r="I10" s="659"/>
      <c r="J10" s="656"/>
      <c r="K10" s="658" t="s">
        <v>111</v>
      </c>
      <c r="L10" s="656"/>
      <c r="M10" s="659"/>
    </row>
    <row r="11" spans="1:23" ht="25.5" customHeight="1" x14ac:dyDescent="0.25">
      <c r="A11" s="563" t="s">
        <v>45</v>
      </c>
      <c r="B11" s="25"/>
      <c r="C11" s="26" t="s">
        <v>8</v>
      </c>
      <c r="D11" s="25"/>
      <c r="E11" s="91" t="s">
        <v>9</v>
      </c>
      <c r="F11" s="27"/>
      <c r="G11" s="60" t="s">
        <v>10</v>
      </c>
      <c r="H11" s="25"/>
      <c r="I11" s="92" t="s">
        <v>11</v>
      </c>
      <c r="J11" s="66"/>
      <c r="K11" s="316" t="s">
        <v>100</v>
      </c>
      <c r="L11" s="25"/>
      <c r="M11" s="92" t="s">
        <v>106</v>
      </c>
    </row>
    <row r="12" spans="1:23" x14ac:dyDescent="0.25">
      <c r="A12" s="597" t="s">
        <v>12</v>
      </c>
      <c r="B12" s="29"/>
      <c r="C12" s="30"/>
      <c r="D12" s="47"/>
      <c r="E12" s="93"/>
      <c r="F12" s="31"/>
      <c r="G12" s="61"/>
      <c r="H12" s="31"/>
      <c r="I12" s="94"/>
      <c r="J12" s="61"/>
      <c r="K12" s="317"/>
      <c r="L12" s="31"/>
      <c r="M12" s="94"/>
    </row>
    <row r="13" spans="1:23" s="106" customFormat="1" ht="1.5" customHeight="1" x14ac:dyDescent="0.25">
      <c r="A13" s="598"/>
      <c r="B13" s="40"/>
      <c r="C13" s="377"/>
      <c r="D13" s="116"/>
      <c r="E13" s="95"/>
      <c r="F13" s="57"/>
      <c r="G13" s="71"/>
      <c r="H13" s="55"/>
      <c r="I13" s="117"/>
      <c r="J13" s="118"/>
      <c r="K13" s="321"/>
      <c r="L13" s="55"/>
      <c r="M13" s="117"/>
    </row>
    <row r="14" spans="1:23" x14ac:dyDescent="0.25">
      <c r="A14" s="599" t="s">
        <v>55</v>
      </c>
      <c r="B14" s="32"/>
      <c r="C14" s="364">
        <v>1</v>
      </c>
      <c r="D14" s="48"/>
      <c r="E14" s="97"/>
      <c r="F14" s="57"/>
      <c r="G14" s="72">
        <v>0</v>
      </c>
      <c r="H14" s="55"/>
      <c r="I14" s="119">
        <f>(C14*G14)</f>
        <v>0</v>
      </c>
      <c r="J14" s="63"/>
      <c r="K14" s="322"/>
      <c r="L14" s="55"/>
      <c r="M14" s="98">
        <f>(C14*K14)</f>
        <v>0</v>
      </c>
      <c r="P14" s="374"/>
    </row>
    <row r="15" spans="1:23" s="106" customFormat="1" ht="1.5" customHeight="1" x14ac:dyDescent="0.25">
      <c r="A15" s="600"/>
      <c r="B15" s="40"/>
      <c r="C15" s="365"/>
      <c r="D15" s="116"/>
      <c r="E15" s="95"/>
      <c r="F15" s="57"/>
      <c r="G15" s="71"/>
      <c r="H15" s="55"/>
      <c r="I15" s="119"/>
      <c r="J15" s="118"/>
      <c r="K15" s="321"/>
      <c r="L15" s="55"/>
      <c r="M15" s="98"/>
    </row>
    <row r="16" spans="1:23" s="106" customFormat="1" ht="13.5" customHeight="1" x14ac:dyDescent="0.25">
      <c r="A16" s="601" t="s">
        <v>14</v>
      </c>
      <c r="B16" s="40"/>
      <c r="C16" s="364">
        <v>1</v>
      </c>
      <c r="D16" s="48"/>
      <c r="E16" s="97"/>
      <c r="F16" s="57"/>
      <c r="G16" s="72">
        <v>0</v>
      </c>
      <c r="H16" s="55"/>
      <c r="I16" s="119">
        <f>(C16*G16)</f>
        <v>0</v>
      </c>
      <c r="J16" s="63"/>
      <c r="K16" s="322"/>
      <c r="L16" s="55"/>
      <c r="M16" s="98">
        <f>(C16*K16)</f>
        <v>0</v>
      </c>
    </row>
    <row r="17" spans="1:13" s="106" customFormat="1" ht="2.25" customHeight="1" x14ac:dyDescent="0.25">
      <c r="A17" s="600"/>
      <c r="B17" s="40"/>
      <c r="C17" s="365"/>
      <c r="D17" s="116"/>
      <c r="E17" s="95"/>
      <c r="F17" s="57"/>
      <c r="G17" s="71"/>
      <c r="H17" s="55"/>
      <c r="I17" s="119"/>
      <c r="J17" s="118"/>
      <c r="K17" s="321"/>
      <c r="L17" s="55"/>
      <c r="M17" s="98"/>
    </row>
    <row r="18" spans="1:13" x14ac:dyDescent="0.25">
      <c r="A18" s="601" t="s">
        <v>250</v>
      </c>
      <c r="B18" s="32"/>
      <c r="C18" s="364">
        <v>1</v>
      </c>
      <c r="D18" s="48"/>
      <c r="E18" s="97"/>
      <c r="F18" s="57"/>
      <c r="G18" s="72">
        <v>0</v>
      </c>
      <c r="H18" s="55"/>
      <c r="I18" s="119">
        <f t="shared" ref="I18:I22" si="0">(C18*G18)</f>
        <v>0</v>
      </c>
      <c r="J18" s="63"/>
      <c r="K18" s="322"/>
      <c r="L18" s="55"/>
      <c r="M18" s="98">
        <f t="shared" ref="M18:M22" si="1">(C18*K18)</f>
        <v>0</v>
      </c>
    </row>
    <row r="19" spans="1:13" s="106" customFormat="1" ht="1.5" hidden="1" customHeight="1" x14ac:dyDescent="0.25">
      <c r="A19" s="598"/>
      <c r="B19" s="40"/>
      <c r="C19" s="365"/>
      <c r="D19" s="116"/>
      <c r="E19" s="95"/>
      <c r="F19" s="57"/>
      <c r="G19" s="71"/>
      <c r="H19" s="55"/>
      <c r="I19" s="119"/>
      <c r="J19" s="118"/>
      <c r="K19" s="321"/>
      <c r="L19" s="55"/>
      <c r="M19" s="98"/>
    </row>
    <row r="20" spans="1:13" ht="15" hidden="1" customHeight="1" x14ac:dyDescent="0.25">
      <c r="A20" s="602" t="s">
        <v>15</v>
      </c>
      <c r="B20" s="32"/>
      <c r="C20" s="364">
        <v>0</v>
      </c>
      <c r="D20" s="48"/>
      <c r="E20" s="97"/>
      <c r="F20" s="57"/>
      <c r="G20" s="72">
        <v>0</v>
      </c>
      <c r="H20" s="55"/>
      <c r="I20" s="119">
        <f t="shared" si="0"/>
        <v>0</v>
      </c>
      <c r="J20" s="63"/>
      <c r="K20" s="322"/>
      <c r="L20" s="55"/>
      <c r="M20" s="98">
        <f t="shared" si="1"/>
        <v>0</v>
      </c>
    </row>
    <row r="21" spans="1:13" s="106" customFormat="1" ht="1.5" customHeight="1" x14ac:dyDescent="0.25">
      <c r="A21" s="598"/>
      <c r="B21" s="40"/>
      <c r="C21" s="365"/>
      <c r="D21" s="116"/>
      <c r="E21" s="95"/>
      <c r="F21" s="57"/>
      <c r="G21" s="71"/>
      <c r="H21" s="55"/>
      <c r="I21" s="119"/>
      <c r="J21" s="118"/>
      <c r="K21" s="321"/>
      <c r="L21" s="55"/>
      <c r="M21" s="98"/>
    </row>
    <row r="22" spans="1:13" ht="15" hidden="1" customHeight="1" x14ac:dyDescent="0.25">
      <c r="A22" s="602" t="s">
        <v>16</v>
      </c>
      <c r="B22" s="32"/>
      <c r="C22" s="364">
        <v>1</v>
      </c>
      <c r="D22" s="48"/>
      <c r="E22" s="97"/>
      <c r="F22" s="57"/>
      <c r="G22" s="72">
        <v>0</v>
      </c>
      <c r="H22" s="55"/>
      <c r="I22" s="119">
        <f t="shared" si="0"/>
        <v>0</v>
      </c>
      <c r="J22" s="63"/>
      <c r="K22" s="322"/>
      <c r="L22" s="55"/>
      <c r="M22" s="98">
        <f t="shared" si="1"/>
        <v>0</v>
      </c>
    </row>
    <row r="23" spans="1:13" s="106" customFormat="1" ht="1.5" customHeight="1" x14ac:dyDescent="0.25">
      <c r="A23" s="598"/>
      <c r="B23" s="40"/>
      <c r="C23" s="365"/>
      <c r="D23" s="116"/>
      <c r="E23" s="95"/>
      <c r="F23" s="57"/>
      <c r="G23" s="71"/>
      <c r="H23" s="55"/>
      <c r="I23" s="117"/>
      <c r="J23" s="118"/>
      <c r="K23" s="321"/>
      <c r="L23" s="55"/>
      <c r="M23" s="117"/>
    </row>
    <row r="24" spans="1:13" x14ac:dyDescent="0.25">
      <c r="A24" s="603" t="s">
        <v>17</v>
      </c>
      <c r="B24" s="35"/>
      <c r="C24" s="378"/>
      <c r="D24" s="49"/>
      <c r="E24" s="93"/>
      <c r="F24" s="31"/>
      <c r="G24" s="61"/>
      <c r="H24" s="31"/>
      <c r="I24" s="94"/>
      <c r="J24" s="61"/>
      <c r="K24" s="317"/>
      <c r="L24" s="31"/>
      <c r="M24" s="94"/>
    </row>
    <row r="25" spans="1:13" ht="1.5" customHeight="1" x14ac:dyDescent="0.25">
      <c r="A25" s="602"/>
      <c r="B25" s="32"/>
      <c r="C25" s="365"/>
      <c r="D25" s="48"/>
      <c r="E25" s="95"/>
      <c r="F25" s="57"/>
      <c r="G25" s="71"/>
      <c r="H25" s="55"/>
      <c r="I25" s="96"/>
      <c r="J25" s="63"/>
      <c r="K25" s="321"/>
      <c r="L25" s="55"/>
      <c r="M25" s="96"/>
    </row>
    <row r="26" spans="1:13" x14ac:dyDescent="0.25">
      <c r="A26" s="599" t="s">
        <v>18</v>
      </c>
      <c r="B26" s="32"/>
      <c r="C26" s="364">
        <v>1</v>
      </c>
      <c r="D26" s="48"/>
      <c r="E26" s="97"/>
      <c r="F26" s="57"/>
      <c r="G26" s="72">
        <v>0</v>
      </c>
      <c r="H26" s="55"/>
      <c r="I26" s="98">
        <f>(C26*G26)</f>
        <v>0</v>
      </c>
      <c r="J26" s="63"/>
      <c r="K26" s="322">
        <v>0</v>
      </c>
      <c r="L26" s="55"/>
      <c r="M26" s="98">
        <f>(C26*K26)</f>
        <v>0</v>
      </c>
    </row>
    <row r="27" spans="1:13" ht="1.5" customHeight="1" x14ac:dyDescent="0.25">
      <c r="A27" s="601"/>
      <c r="B27" s="32"/>
      <c r="C27" s="365"/>
      <c r="D27" s="48"/>
      <c r="E27" s="95"/>
      <c r="F27" s="57"/>
      <c r="G27" s="71"/>
      <c r="H27" s="55"/>
      <c r="I27" s="96"/>
      <c r="J27" s="63"/>
      <c r="K27" s="321"/>
      <c r="L27" s="55"/>
      <c r="M27" s="98"/>
    </row>
    <row r="28" spans="1:13" x14ac:dyDescent="0.25">
      <c r="A28" s="601" t="s">
        <v>19</v>
      </c>
      <c r="B28" s="32"/>
      <c r="C28" s="364">
        <v>68</v>
      </c>
      <c r="D28" s="48"/>
      <c r="E28" s="97"/>
      <c r="F28" s="57"/>
      <c r="G28" s="72">
        <v>0</v>
      </c>
      <c r="H28" s="55"/>
      <c r="I28" s="98">
        <f>(C28*G28)</f>
        <v>0</v>
      </c>
      <c r="J28" s="63"/>
      <c r="K28" s="322">
        <v>0</v>
      </c>
      <c r="L28" s="55"/>
      <c r="M28" s="98">
        <f t="shared" ref="M28:M30" si="2">(C28*K28)</f>
        <v>0</v>
      </c>
    </row>
    <row r="29" spans="1:13" ht="1.5" customHeight="1" x14ac:dyDescent="0.25">
      <c r="A29" s="601"/>
      <c r="B29" s="32"/>
      <c r="C29" s="365"/>
      <c r="D29" s="48"/>
      <c r="E29" s="95"/>
      <c r="F29" s="57"/>
      <c r="G29" s="71"/>
      <c r="H29" s="55"/>
      <c r="I29" s="96"/>
      <c r="J29" s="63"/>
      <c r="K29" s="321"/>
      <c r="L29" s="55"/>
      <c r="M29" s="98"/>
    </row>
    <row r="30" spans="1:13" x14ac:dyDescent="0.25">
      <c r="A30" s="601" t="s">
        <v>20</v>
      </c>
      <c r="B30" s="32"/>
      <c r="C30" s="364">
        <v>1</v>
      </c>
      <c r="D30" s="48"/>
      <c r="E30" s="97"/>
      <c r="F30" s="57"/>
      <c r="G30" s="72">
        <v>0</v>
      </c>
      <c r="H30" s="55"/>
      <c r="I30" s="98">
        <f>(C30*G30)</f>
        <v>0</v>
      </c>
      <c r="J30" s="63"/>
      <c r="K30" s="322">
        <v>0</v>
      </c>
      <c r="L30" s="55"/>
      <c r="M30" s="98">
        <f t="shared" si="2"/>
        <v>0</v>
      </c>
    </row>
    <row r="31" spans="1:13" ht="1.5" customHeight="1" x14ac:dyDescent="0.25">
      <c r="A31" s="602"/>
      <c r="B31" s="32"/>
      <c r="C31" s="365"/>
      <c r="D31" s="48"/>
      <c r="E31" s="95"/>
      <c r="F31" s="57"/>
      <c r="G31" s="71"/>
      <c r="H31" s="55"/>
      <c r="I31" s="96"/>
      <c r="J31" s="63"/>
      <c r="K31" s="321"/>
      <c r="L31" s="55"/>
      <c r="M31" s="96"/>
    </row>
    <row r="32" spans="1:13" x14ac:dyDescent="0.25">
      <c r="A32" s="603" t="s">
        <v>21</v>
      </c>
      <c r="B32" s="35"/>
      <c r="C32" s="378"/>
      <c r="D32" s="49"/>
      <c r="E32" s="93"/>
      <c r="F32" s="31"/>
      <c r="G32" s="61"/>
      <c r="H32" s="31"/>
      <c r="I32" s="94"/>
      <c r="J32" s="61"/>
      <c r="K32" s="317"/>
      <c r="L32" s="31"/>
      <c r="M32" s="94"/>
    </row>
    <row r="33" spans="1:13" ht="1.5" customHeight="1" x14ac:dyDescent="0.25">
      <c r="A33" s="602"/>
      <c r="B33" s="32"/>
      <c r="C33" s="365"/>
      <c r="D33" s="48"/>
      <c r="E33" s="95"/>
      <c r="F33" s="57"/>
      <c r="G33" s="71"/>
      <c r="H33" s="55"/>
      <c r="I33" s="96"/>
      <c r="J33" s="63"/>
      <c r="K33" s="321"/>
      <c r="L33" s="55"/>
      <c r="M33" s="96"/>
    </row>
    <row r="34" spans="1:13" x14ac:dyDescent="0.25">
      <c r="A34" s="599" t="s">
        <v>22</v>
      </c>
      <c r="B34" s="32"/>
      <c r="C34" s="364">
        <v>68</v>
      </c>
      <c r="D34" s="48"/>
      <c r="E34" s="97"/>
      <c r="F34" s="57"/>
      <c r="G34" s="72">
        <v>0</v>
      </c>
      <c r="H34" s="55"/>
      <c r="I34" s="98">
        <f>(C34*G34)</f>
        <v>0</v>
      </c>
      <c r="J34" s="63"/>
      <c r="K34" s="322">
        <v>0</v>
      </c>
      <c r="L34" s="55"/>
      <c r="M34" s="132">
        <f>(C34*K34)</f>
        <v>0</v>
      </c>
    </row>
    <row r="35" spans="1:13" s="28" customFormat="1" ht="1.5" customHeight="1" x14ac:dyDescent="0.25">
      <c r="A35" s="601"/>
      <c r="B35" s="32"/>
      <c r="C35" s="365"/>
      <c r="D35" s="48"/>
      <c r="E35" s="95"/>
      <c r="F35" s="57"/>
      <c r="G35" s="71"/>
      <c r="H35" s="55"/>
      <c r="I35" s="96"/>
      <c r="J35" s="63"/>
      <c r="K35" s="321"/>
      <c r="L35" s="55"/>
      <c r="M35" s="132"/>
    </row>
    <row r="36" spans="1:13" x14ac:dyDescent="0.25">
      <c r="A36" s="601" t="s">
        <v>23</v>
      </c>
      <c r="B36" s="32"/>
      <c r="C36" s="364">
        <v>68</v>
      </c>
      <c r="D36" s="48"/>
      <c r="E36" s="97"/>
      <c r="F36" s="57"/>
      <c r="G36" s="72">
        <v>0</v>
      </c>
      <c r="H36" s="55"/>
      <c r="I36" s="98">
        <f>(C36*G36)</f>
        <v>0</v>
      </c>
      <c r="J36" s="63"/>
      <c r="K36" s="322">
        <v>0</v>
      </c>
      <c r="L36" s="55"/>
      <c r="M36" s="98">
        <f t="shared" ref="M36" si="3">(C36*K36)</f>
        <v>0</v>
      </c>
    </row>
    <row r="37" spans="1:13" ht="1.5" customHeight="1" x14ac:dyDescent="0.25">
      <c r="A37" s="602"/>
      <c r="B37" s="32"/>
      <c r="C37" s="365"/>
      <c r="D37" s="48"/>
      <c r="E37" s="95"/>
      <c r="F37" s="57"/>
      <c r="G37" s="71"/>
      <c r="H37" s="55"/>
      <c r="I37" s="96"/>
      <c r="J37" s="63"/>
      <c r="K37" s="321"/>
      <c r="L37" s="55"/>
      <c r="M37" s="96"/>
    </row>
    <row r="38" spans="1:13" x14ac:dyDescent="0.25">
      <c r="A38" s="603" t="s">
        <v>24</v>
      </c>
      <c r="B38" s="35"/>
      <c r="C38" s="378"/>
      <c r="D38" s="49"/>
      <c r="E38" s="93"/>
      <c r="F38" s="31"/>
      <c r="G38" s="61"/>
      <c r="H38" s="31"/>
      <c r="I38" s="94"/>
      <c r="J38" s="61"/>
      <c r="K38" s="317"/>
      <c r="L38" s="31"/>
      <c r="M38" s="94"/>
    </row>
    <row r="39" spans="1:13" ht="1.5" customHeight="1" x14ac:dyDescent="0.25">
      <c r="A39" s="602"/>
      <c r="B39" s="32"/>
      <c r="C39" s="365"/>
      <c r="D39" s="48"/>
      <c r="E39" s="95"/>
      <c r="F39" s="57"/>
      <c r="G39" s="71"/>
      <c r="H39" s="55"/>
      <c r="I39" s="96"/>
      <c r="J39" s="63"/>
      <c r="K39" s="321"/>
      <c r="L39" s="55"/>
      <c r="M39" s="96"/>
    </row>
    <row r="40" spans="1:13" x14ac:dyDescent="0.25">
      <c r="A40" s="599" t="s">
        <v>25</v>
      </c>
      <c r="B40" s="32"/>
      <c r="C40" s="364">
        <v>1</v>
      </c>
      <c r="D40" s="48"/>
      <c r="E40" s="97"/>
      <c r="F40" s="57"/>
      <c r="G40" s="72">
        <v>0</v>
      </c>
      <c r="H40" s="55"/>
      <c r="I40" s="98">
        <f>(C40*G40)</f>
        <v>0</v>
      </c>
      <c r="J40" s="63"/>
      <c r="K40" s="322"/>
      <c r="L40" s="55"/>
      <c r="M40" s="98">
        <f>(C40*K40)</f>
        <v>0</v>
      </c>
    </row>
    <row r="41" spans="1:13" ht="1.5" customHeight="1" x14ac:dyDescent="0.25">
      <c r="A41" s="601"/>
      <c r="B41" s="32"/>
      <c r="C41" s="365"/>
      <c r="D41" s="48"/>
      <c r="E41" s="95"/>
      <c r="F41" s="57"/>
      <c r="G41" s="71"/>
      <c r="H41" s="55"/>
      <c r="I41" s="98"/>
      <c r="J41" s="63"/>
      <c r="K41" s="321"/>
      <c r="L41" s="55"/>
      <c r="M41" s="98"/>
    </row>
    <row r="42" spans="1:13" x14ac:dyDescent="0.25">
      <c r="A42" s="601" t="s">
        <v>26</v>
      </c>
      <c r="B42" s="32"/>
      <c r="C42" s="364">
        <v>57</v>
      </c>
      <c r="D42" s="48"/>
      <c r="E42" s="97"/>
      <c r="F42" s="57"/>
      <c r="G42" s="72">
        <v>0</v>
      </c>
      <c r="H42" s="55"/>
      <c r="I42" s="98">
        <f t="shared" ref="I42:I53" si="4">(C42*G42)</f>
        <v>0</v>
      </c>
      <c r="J42" s="63"/>
      <c r="K42" s="322">
        <v>0</v>
      </c>
      <c r="L42" s="55"/>
      <c r="M42" s="98">
        <f t="shared" ref="M42:M51" si="5">(C42*K42)</f>
        <v>0</v>
      </c>
    </row>
    <row r="43" spans="1:13" ht="1.5" customHeight="1" x14ac:dyDescent="0.25">
      <c r="A43" s="601"/>
      <c r="B43" s="32"/>
      <c r="C43" s="365"/>
      <c r="D43" s="48"/>
      <c r="E43" s="95"/>
      <c r="F43" s="57"/>
      <c r="G43" s="71"/>
      <c r="H43" s="55"/>
      <c r="I43" s="98"/>
      <c r="J43" s="63"/>
      <c r="K43" s="321"/>
      <c r="L43" s="55"/>
      <c r="M43" s="98"/>
    </row>
    <row r="44" spans="1:13" x14ac:dyDescent="0.25">
      <c r="A44" s="601" t="s">
        <v>265</v>
      </c>
      <c r="B44" s="32"/>
      <c r="C44" s="364">
        <v>10</v>
      </c>
      <c r="D44" s="48"/>
      <c r="E44" s="97"/>
      <c r="F44" s="57"/>
      <c r="G44" s="72">
        <v>0</v>
      </c>
      <c r="H44" s="55"/>
      <c r="I44" s="98">
        <f t="shared" si="4"/>
        <v>0</v>
      </c>
      <c r="J44" s="63"/>
      <c r="K44" s="322">
        <v>0</v>
      </c>
      <c r="L44" s="55"/>
      <c r="M44" s="98">
        <f t="shared" si="5"/>
        <v>0</v>
      </c>
    </row>
    <row r="45" spans="1:13" ht="1.5" customHeight="1" x14ac:dyDescent="0.25">
      <c r="A45" s="601"/>
      <c r="B45" s="32"/>
      <c r="C45" s="365"/>
      <c r="D45" s="48"/>
      <c r="E45" s="95"/>
      <c r="F45" s="57"/>
      <c r="G45" s="71"/>
      <c r="H45" s="55"/>
      <c r="I45" s="98"/>
      <c r="J45" s="63"/>
      <c r="K45" s="321"/>
      <c r="L45" s="55"/>
      <c r="M45" s="98"/>
    </row>
    <row r="46" spans="1:13" ht="1.5" customHeight="1" x14ac:dyDescent="0.25">
      <c r="A46" s="601"/>
      <c r="B46" s="32"/>
      <c r="C46" s="365"/>
      <c r="D46" s="48"/>
      <c r="E46" s="95"/>
      <c r="F46" s="57"/>
      <c r="G46" s="71"/>
      <c r="H46" s="55"/>
      <c r="I46" s="98"/>
      <c r="J46" s="63"/>
      <c r="K46" s="321"/>
      <c r="L46" s="55"/>
      <c r="M46" s="98"/>
    </row>
    <row r="47" spans="1:13" x14ac:dyDescent="0.25">
      <c r="A47" s="601" t="s">
        <v>268</v>
      </c>
      <c r="B47" s="32"/>
      <c r="C47" s="364">
        <v>1</v>
      </c>
      <c r="D47" s="48"/>
      <c r="E47" s="97"/>
      <c r="F47" s="57"/>
      <c r="G47" s="72">
        <v>0</v>
      </c>
      <c r="H47" s="55"/>
      <c r="I47" s="98">
        <f t="shared" si="4"/>
        <v>0</v>
      </c>
      <c r="J47" s="63"/>
      <c r="K47" s="322">
        <v>0</v>
      </c>
      <c r="L47" s="55"/>
      <c r="M47" s="98">
        <f t="shared" si="5"/>
        <v>0</v>
      </c>
    </row>
    <row r="48" spans="1:13" ht="1.5" customHeight="1" x14ac:dyDescent="0.25">
      <c r="A48" s="601"/>
      <c r="B48" s="32"/>
      <c r="C48" s="365"/>
      <c r="D48" s="48"/>
      <c r="E48" s="95"/>
      <c r="F48" s="57"/>
      <c r="G48" s="71"/>
      <c r="H48" s="55"/>
      <c r="I48" s="98"/>
      <c r="J48" s="63"/>
      <c r="K48" s="321"/>
      <c r="L48" s="55"/>
      <c r="M48" s="98"/>
    </row>
    <row r="49" spans="1:13" x14ac:dyDescent="0.25">
      <c r="A49" s="604" t="s">
        <v>177</v>
      </c>
      <c r="B49" s="38"/>
      <c r="C49" s="364">
        <v>1</v>
      </c>
      <c r="D49" s="48"/>
      <c r="E49" s="97"/>
      <c r="F49" s="57"/>
      <c r="G49" s="72">
        <v>0</v>
      </c>
      <c r="H49" s="55"/>
      <c r="I49" s="98">
        <f t="shared" si="4"/>
        <v>0</v>
      </c>
      <c r="J49" s="63"/>
      <c r="K49" s="322">
        <v>0</v>
      </c>
      <c r="L49" s="55"/>
      <c r="M49" s="98">
        <f t="shared" si="5"/>
        <v>0</v>
      </c>
    </row>
    <row r="50" spans="1:13" ht="1.5" customHeight="1" x14ac:dyDescent="0.25">
      <c r="A50" s="601"/>
      <c r="B50" s="32"/>
      <c r="C50" s="365"/>
      <c r="D50" s="48"/>
      <c r="E50" s="95"/>
      <c r="F50" s="57"/>
      <c r="G50" s="71"/>
      <c r="H50" s="55"/>
      <c r="I50" s="98"/>
      <c r="J50" s="63"/>
      <c r="K50" s="321"/>
      <c r="L50" s="55"/>
      <c r="M50" s="98"/>
    </row>
    <row r="51" spans="1:13" x14ac:dyDescent="0.25">
      <c r="A51" s="601" t="s">
        <v>30</v>
      </c>
      <c r="B51" s="32"/>
      <c r="C51" s="364">
        <v>1</v>
      </c>
      <c r="D51" s="48"/>
      <c r="E51" s="97"/>
      <c r="F51" s="57"/>
      <c r="G51" s="72">
        <v>0</v>
      </c>
      <c r="H51" s="57"/>
      <c r="I51" s="98">
        <f t="shared" si="4"/>
        <v>0</v>
      </c>
      <c r="J51" s="63"/>
      <c r="K51" s="322"/>
      <c r="L51" s="57"/>
      <c r="M51" s="98">
        <f t="shared" si="5"/>
        <v>0</v>
      </c>
    </row>
    <row r="52" spans="1:13" ht="1.5" hidden="1" customHeight="1" x14ac:dyDescent="0.25">
      <c r="A52" s="602"/>
      <c r="B52" s="32"/>
      <c r="C52" s="365"/>
      <c r="D52" s="48"/>
      <c r="E52" s="95"/>
      <c r="F52" s="57"/>
      <c r="G52" s="71"/>
      <c r="H52" s="55"/>
      <c r="I52" s="98"/>
      <c r="J52" s="63"/>
      <c r="K52" s="321"/>
      <c r="L52" s="55"/>
      <c r="M52" s="98"/>
    </row>
    <row r="53" spans="1:13" ht="15" hidden="1" customHeight="1" x14ac:dyDescent="0.25">
      <c r="A53" s="602" t="s">
        <v>31</v>
      </c>
      <c r="B53" s="32"/>
      <c r="C53" s="364">
        <v>1</v>
      </c>
      <c r="D53" s="48"/>
      <c r="E53" s="97"/>
      <c r="F53" s="57"/>
      <c r="G53" s="72">
        <v>0</v>
      </c>
      <c r="H53" s="55"/>
      <c r="I53" s="98">
        <f t="shared" si="4"/>
        <v>0</v>
      </c>
      <c r="J53" s="63"/>
      <c r="K53" s="322">
        <v>0</v>
      </c>
      <c r="L53" s="55"/>
      <c r="M53" s="98">
        <f>(C53*K53)</f>
        <v>0</v>
      </c>
    </row>
    <row r="54" spans="1:13" ht="15" hidden="1" customHeight="1" x14ac:dyDescent="0.25">
      <c r="A54" s="603" t="s">
        <v>32</v>
      </c>
      <c r="B54" s="35"/>
      <c r="C54" s="378"/>
      <c r="D54" s="49"/>
      <c r="E54" s="93"/>
      <c r="F54" s="31"/>
      <c r="G54" s="62"/>
      <c r="H54" s="50"/>
      <c r="I54" s="99"/>
      <c r="J54" s="67"/>
      <c r="K54" s="325"/>
      <c r="L54" s="50"/>
      <c r="M54" s="99"/>
    </row>
    <row r="55" spans="1:13" ht="1.5" hidden="1" customHeight="1" x14ac:dyDescent="0.25">
      <c r="A55" s="602"/>
      <c r="B55" s="32"/>
      <c r="C55" s="365"/>
      <c r="D55" s="48"/>
      <c r="E55" s="95"/>
      <c r="F55" s="57"/>
      <c r="G55" s="71"/>
      <c r="H55" s="55"/>
      <c r="I55" s="96"/>
      <c r="J55" s="63"/>
      <c r="K55" s="321"/>
      <c r="L55" s="55"/>
      <c r="M55" s="96"/>
    </row>
    <row r="56" spans="1:13" ht="15" hidden="1" customHeight="1" x14ac:dyDescent="0.25">
      <c r="A56" s="602" t="s">
        <v>47</v>
      </c>
      <c r="B56" s="32"/>
      <c r="C56" s="364">
        <v>0</v>
      </c>
      <c r="D56" s="48"/>
      <c r="E56" s="97"/>
      <c r="F56" s="57"/>
      <c r="G56" s="72">
        <v>0</v>
      </c>
      <c r="H56" s="55"/>
      <c r="I56" s="98">
        <f>(C56*G56)</f>
        <v>0</v>
      </c>
      <c r="J56" s="63"/>
      <c r="K56" s="322">
        <v>0</v>
      </c>
      <c r="L56" s="55"/>
      <c r="M56" s="98">
        <f>(C56*K56)</f>
        <v>0</v>
      </c>
    </row>
    <row r="57" spans="1:13" ht="1.5" hidden="1" customHeight="1" x14ac:dyDescent="0.25">
      <c r="A57" s="602"/>
      <c r="B57" s="32"/>
      <c r="C57" s="365"/>
      <c r="D57" s="48"/>
      <c r="E57" s="95"/>
      <c r="F57" s="57"/>
      <c r="G57" s="71"/>
      <c r="H57" s="55"/>
      <c r="I57" s="98"/>
      <c r="J57" s="63"/>
      <c r="K57" s="321"/>
      <c r="L57" s="55"/>
      <c r="M57" s="98"/>
    </row>
    <row r="58" spans="1:13" ht="15" hidden="1" customHeight="1" x14ac:dyDescent="0.25">
      <c r="A58" s="602" t="s">
        <v>48</v>
      </c>
      <c r="B58" s="32"/>
      <c r="C58" s="364">
        <v>0</v>
      </c>
      <c r="D58" s="48"/>
      <c r="E58" s="97"/>
      <c r="F58" s="57"/>
      <c r="G58" s="72">
        <v>0</v>
      </c>
      <c r="H58" s="55"/>
      <c r="I58" s="98">
        <f t="shared" ref="I58" si="6">(C58*G58)</f>
        <v>0</v>
      </c>
      <c r="J58" s="63"/>
      <c r="K58" s="322">
        <v>0</v>
      </c>
      <c r="L58" s="55"/>
      <c r="M58" s="98">
        <f t="shared" ref="M58" si="7">(C58*K58)</f>
        <v>0</v>
      </c>
    </row>
    <row r="59" spans="1:13" ht="1.5" hidden="1" customHeight="1" x14ac:dyDescent="0.25">
      <c r="A59" s="602"/>
      <c r="B59" s="32"/>
      <c r="C59" s="365"/>
      <c r="D59" s="48"/>
      <c r="E59" s="95"/>
      <c r="F59" s="57"/>
      <c r="G59" s="71"/>
      <c r="H59" s="55"/>
      <c r="I59" s="98"/>
      <c r="J59" s="63"/>
      <c r="K59" s="321"/>
      <c r="L59" s="55"/>
      <c r="M59" s="98"/>
    </row>
    <row r="60" spans="1:13" ht="15" hidden="1" customHeight="1" x14ac:dyDescent="0.25">
      <c r="A60" s="602" t="s">
        <v>33</v>
      </c>
      <c r="B60" s="32"/>
      <c r="C60" s="364">
        <v>0</v>
      </c>
      <c r="D60" s="48"/>
      <c r="E60" s="97"/>
      <c r="F60" s="57"/>
      <c r="G60" s="72">
        <v>0</v>
      </c>
      <c r="H60" s="55"/>
      <c r="I60" s="98">
        <f>(C60*G60)</f>
        <v>0</v>
      </c>
      <c r="J60" s="63"/>
      <c r="K60" s="322">
        <v>0</v>
      </c>
      <c r="L60" s="55"/>
      <c r="M60" s="98">
        <f>(C60*K60)</f>
        <v>0</v>
      </c>
    </row>
    <row r="61" spans="1:13" ht="1.5" hidden="1" customHeight="1" x14ac:dyDescent="0.25">
      <c r="A61" s="602"/>
      <c r="B61" s="32"/>
      <c r="C61" s="365"/>
      <c r="D61" s="48"/>
      <c r="E61" s="95"/>
      <c r="F61" s="57"/>
      <c r="G61" s="71"/>
      <c r="H61" s="55"/>
      <c r="I61" s="98"/>
      <c r="J61" s="63"/>
      <c r="K61" s="321"/>
      <c r="L61" s="55"/>
      <c r="M61" s="98"/>
    </row>
    <row r="62" spans="1:13" ht="15" hidden="1" customHeight="1" x14ac:dyDescent="0.25">
      <c r="A62" s="602" t="s">
        <v>34</v>
      </c>
      <c r="B62" s="32"/>
      <c r="C62" s="364">
        <v>0</v>
      </c>
      <c r="D62" s="48"/>
      <c r="E62" s="97"/>
      <c r="F62" s="57"/>
      <c r="G62" s="72">
        <v>0</v>
      </c>
      <c r="H62" s="55"/>
      <c r="I62" s="98">
        <f t="shared" ref="I62:I83" si="8">(C62*G62)</f>
        <v>0</v>
      </c>
      <c r="J62" s="63"/>
      <c r="K62" s="322">
        <v>0</v>
      </c>
      <c r="L62" s="55"/>
      <c r="M62" s="98">
        <f t="shared" ref="M62:M83" si="9">(C62*K62)</f>
        <v>0</v>
      </c>
    </row>
    <row r="63" spans="1:13" ht="1.5" customHeight="1" x14ac:dyDescent="0.25">
      <c r="A63" s="602"/>
      <c r="B63" s="32"/>
      <c r="C63" s="365"/>
      <c r="D63" s="48"/>
      <c r="E63" s="95"/>
      <c r="F63" s="57"/>
      <c r="G63" s="71"/>
      <c r="H63" s="55"/>
      <c r="I63" s="98"/>
      <c r="J63" s="63"/>
      <c r="K63" s="321"/>
      <c r="L63" s="55"/>
      <c r="M63" s="98"/>
    </row>
    <row r="64" spans="1:13" x14ac:dyDescent="0.25">
      <c r="A64" s="603" t="s">
        <v>232</v>
      </c>
      <c r="B64" s="35"/>
      <c r="C64" s="378"/>
      <c r="D64" s="49"/>
      <c r="E64" s="93"/>
      <c r="F64" s="31"/>
      <c r="G64" s="62"/>
      <c r="H64" s="50"/>
      <c r="I64" s="99"/>
      <c r="J64" s="67"/>
      <c r="K64" s="325"/>
      <c r="L64" s="50"/>
      <c r="M64" s="99"/>
    </row>
    <row r="65" spans="1:13" ht="1.5" customHeight="1" x14ac:dyDescent="0.25">
      <c r="A65" s="602"/>
      <c r="B65" s="32"/>
      <c r="C65" s="365"/>
      <c r="D65" s="48"/>
      <c r="E65" s="95"/>
      <c r="F65" s="57"/>
      <c r="G65" s="71"/>
      <c r="H65" s="55"/>
      <c r="I65" s="96"/>
      <c r="J65" s="63"/>
      <c r="K65" s="321"/>
      <c r="L65" s="55"/>
      <c r="M65" s="96"/>
    </row>
    <row r="66" spans="1:13" x14ac:dyDescent="0.25">
      <c r="A66" s="599" t="s">
        <v>88</v>
      </c>
      <c r="B66" s="32"/>
      <c r="C66" s="379">
        <v>0</v>
      </c>
      <c r="D66" s="48"/>
      <c r="E66" s="97"/>
      <c r="F66" s="57"/>
      <c r="G66" s="72">
        <v>0</v>
      </c>
      <c r="H66" s="55"/>
      <c r="I66" s="98">
        <f>(C66*G66)</f>
        <v>0</v>
      </c>
      <c r="J66" s="63"/>
      <c r="K66" s="322">
        <v>0</v>
      </c>
      <c r="L66" s="55"/>
      <c r="M66" s="98">
        <f>(C66*K66)</f>
        <v>0</v>
      </c>
    </row>
    <row r="67" spans="1:13" ht="1.5" customHeight="1" x14ac:dyDescent="0.25">
      <c r="A67" s="601"/>
      <c r="B67" s="32"/>
      <c r="C67" s="365"/>
      <c r="D67" s="48"/>
      <c r="E67" s="95"/>
      <c r="F67" s="57"/>
      <c r="G67" s="71"/>
      <c r="H67" s="55"/>
      <c r="I67" s="98"/>
      <c r="J67" s="63"/>
      <c r="K67" s="321"/>
      <c r="L67" s="55"/>
      <c r="M67" s="98"/>
    </row>
    <row r="68" spans="1:13" x14ac:dyDescent="0.25">
      <c r="A68" s="601" t="s">
        <v>119</v>
      </c>
      <c r="B68" s="32"/>
      <c r="C68" s="379">
        <v>0</v>
      </c>
      <c r="D68" s="48"/>
      <c r="E68" s="97"/>
      <c r="F68" s="57"/>
      <c r="G68" s="72">
        <v>0</v>
      </c>
      <c r="H68" s="55"/>
      <c r="I68" s="98">
        <f t="shared" ref="I68" si="10">(C68*G68)</f>
        <v>0</v>
      </c>
      <c r="J68" s="63"/>
      <c r="K68" s="322">
        <v>0</v>
      </c>
      <c r="L68" s="55"/>
      <c r="M68" s="98">
        <f t="shared" ref="M68" si="11">(C68*K68)</f>
        <v>0</v>
      </c>
    </row>
    <row r="69" spans="1:13" ht="15" hidden="1" customHeight="1" x14ac:dyDescent="0.25">
      <c r="A69" s="603" t="s">
        <v>145</v>
      </c>
      <c r="B69" s="35"/>
      <c r="C69" s="378"/>
      <c r="D69" s="49"/>
      <c r="E69" s="93"/>
      <c r="F69" s="31"/>
      <c r="G69" s="62"/>
      <c r="H69" s="50"/>
      <c r="I69" s="99"/>
      <c r="J69" s="67"/>
      <c r="K69" s="325"/>
      <c r="L69" s="50"/>
      <c r="M69" s="99"/>
    </row>
    <row r="70" spans="1:13" ht="1.5" hidden="1" customHeight="1" x14ac:dyDescent="0.25">
      <c r="A70" s="602"/>
      <c r="B70" s="32"/>
      <c r="C70" s="365"/>
      <c r="D70" s="48"/>
      <c r="E70" s="95"/>
      <c r="F70" s="57"/>
      <c r="G70" s="71"/>
      <c r="H70" s="55"/>
      <c r="I70" s="96"/>
      <c r="J70" s="63"/>
      <c r="K70" s="321"/>
      <c r="L70" s="55"/>
      <c r="M70" s="96"/>
    </row>
    <row r="71" spans="1:13" ht="15" hidden="1" customHeight="1" x14ac:dyDescent="0.25">
      <c r="A71" s="602" t="s">
        <v>120</v>
      </c>
      <c r="B71" s="32"/>
      <c r="C71" s="364">
        <v>1</v>
      </c>
      <c r="D71" s="48"/>
      <c r="E71" s="97"/>
      <c r="F71" s="57"/>
      <c r="G71" s="72">
        <v>0</v>
      </c>
      <c r="H71" s="55"/>
      <c r="I71" s="98">
        <f>(C71*G71)</f>
        <v>0</v>
      </c>
      <c r="J71" s="63"/>
      <c r="K71" s="322">
        <v>0</v>
      </c>
      <c r="L71" s="55"/>
      <c r="M71" s="98">
        <f>(C71*K71)</f>
        <v>0</v>
      </c>
    </row>
    <row r="72" spans="1:13" ht="1.5" hidden="1" customHeight="1" x14ac:dyDescent="0.25">
      <c r="A72" s="602"/>
      <c r="B72" s="32"/>
      <c r="C72" s="365"/>
      <c r="D72" s="48"/>
      <c r="E72" s="95"/>
      <c r="F72" s="57"/>
      <c r="G72" s="71"/>
      <c r="H72" s="55"/>
      <c r="I72" s="98"/>
      <c r="J72" s="63"/>
      <c r="K72" s="321"/>
      <c r="L72" s="55"/>
      <c r="M72" s="98"/>
    </row>
    <row r="73" spans="1:13" ht="15" hidden="1" customHeight="1" x14ac:dyDescent="0.25">
      <c r="A73" s="602" t="s">
        <v>121</v>
      </c>
      <c r="B73" s="32"/>
      <c r="C73" s="364">
        <v>1</v>
      </c>
      <c r="D73" s="48"/>
      <c r="E73" s="97"/>
      <c r="F73" s="57"/>
      <c r="G73" s="72">
        <v>0</v>
      </c>
      <c r="H73" s="55"/>
      <c r="I73" s="98">
        <f t="shared" ref="I73" si="12">(C73*G73)</f>
        <v>0</v>
      </c>
      <c r="J73" s="63"/>
      <c r="K73" s="322">
        <v>0</v>
      </c>
      <c r="L73" s="55"/>
      <c r="M73" s="98">
        <f t="shared" ref="M73" si="13">(C73*K73)</f>
        <v>0</v>
      </c>
    </row>
    <row r="74" spans="1:13" ht="1.5" hidden="1" customHeight="1" x14ac:dyDescent="0.25">
      <c r="A74" s="602"/>
      <c r="B74" s="32"/>
      <c r="C74" s="365"/>
      <c r="D74" s="48"/>
      <c r="E74" s="95"/>
      <c r="F74" s="57"/>
      <c r="G74" s="71"/>
      <c r="H74" s="55"/>
      <c r="I74" s="98"/>
      <c r="J74" s="63"/>
      <c r="K74" s="321"/>
      <c r="L74" s="55"/>
      <c r="M74" s="98"/>
    </row>
    <row r="75" spans="1:13" ht="15" hidden="1" customHeight="1" x14ac:dyDescent="0.25">
      <c r="A75" s="602" t="s">
        <v>122</v>
      </c>
      <c r="B75" s="32"/>
      <c r="C75" s="364">
        <v>1</v>
      </c>
      <c r="D75" s="48"/>
      <c r="E75" s="97"/>
      <c r="F75" s="57"/>
      <c r="G75" s="72">
        <v>0</v>
      </c>
      <c r="H75" s="55"/>
      <c r="I75" s="98">
        <f t="shared" ref="I75" si="14">(C75*G75)</f>
        <v>0</v>
      </c>
      <c r="J75" s="63"/>
      <c r="K75" s="322">
        <v>0</v>
      </c>
      <c r="L75" s="55"/>
      <c r="M75" s="98">
        <f t="shared" ref="M75" si="15">(C75*K75)</f>
        <v>0</v>
      </c>
    </row>
    <row r="76" spans="1:13" ht="1.5" hidden="1" customHeight="1" x14ac:dyDescent="0.25">
      <c r="A76" s="602"/>
      <c r="B76" s="32"/>
      <c r="C76" s="365"/>
      <c r="D76" s="48"/>
      <c r="E76" s="95"/>
      <c r="F76" s="57"/>
      <c r="G76" s="71"/>
      <c r="H76" s="55"/>
      <c r="I76" s="98"/>
      <c r="J76" s="63"/>
      <c r="K76" s="321"/>
      <c r="L76" s="55"/>
      <c r="M76" s="98"/>
    </row>
    <row r="77" spans="1:13" x14ac:dyDescent="0.25">
      <c r="A77" s="603" t="s">
        <v>144</v>
      </c>
      <c r="B77" s="35"/>
      <c r="C77" s="378"/>
      <c r="D77" s="49"/>
      <c r="E77" s="93"/>
      <c r="F77" s="31"/>
      <c r="G77" s="61"/>
      <c r="H77" s="31"/>
      <c r="I77" s="94"/>
      <c r="J77" s="61"/>
      <c r="K77" s="317"/>
      <c r="L77" s="31"/>
      <c r="M77" s="94"/>
    </row>
    <row r="78" spans="1:13" ht="1.5" customHeight="1" x14ac:dyDescent="0.25">
      <c r="A78" s="602"/>
      <c r="B78" s="32"/>
      <c r="C78" s="365"/>
      <c r="D78" s="48"/>
      <c r="E78" s="95"/>
      <c r="F78" s="57"/>
      <c r="G78" s="71"/>
      <c r="H78" s="55"/>
      <c r="I78" s="96"/>
      <c r="J78" s="63"/>
      <c r="K78" s="321"/>
      <c r="L78" s="55"/>
      <c r="M78" s="96"/>
    </row>
    <row r="79" spans="1:13" x14ac:dyDescent="0.25">
      <c r="A79" s="599" t="s">
        <v>113</v>
      </c>
      <c r="B79" s="41"/>
      <c r="C79" s="364">
        <v>1</v>
      </c>
      <c r="D79" s="48"/>
      <c r="E79" s="97"/>
      <c r="F79" s="57"/>
      <c r="G79" s="72">
        <v>0</v>
      </c>
      <c r="H79" s="55"/>
      <c r="I79" s="98">
        <f t="shared" si="8"/>
        <v>0</v>
      </c>
      <c r="J79" s="63"/>
      <c r="K79" s="322"/>
      <c r="L79" s="55"/>
      <c r="M79" s="98">
        <f t="shared" si="9"/>
        <v>0</v>
      </c>
    </row>
    <row r="80" spans="1:13" ht="1.5" customHeight="1" x14ac:dyDescent="0.25">
      <c r="A80" s="601"/>
      <c r="B80" s="32"/>
      <c r="C80" s="365"/>
      <c r="D80" s="48"/>
      <c r="E80" s="95"/>
      <c r="F80" s="57"/>
      <c r="G80" s="71"/>
      <c r="H80" s="55"/>
      <c r="I80" s="98"/>
      <c r="J80" s="63"/>
      <c r="K80" s="321"/>
      <c r="L80" s="55"/>
      <c r="M80" s="98"/>
    </row>
    <row r="81" spans="1:13" x14ac:dyDescent="0.25">
      <c r="A81" s="601" t="s">
        <v>114</v>
      </c>
      <c r="B81" s="41"/>
      <c r="C81" s="364">
        <v>1</v>
      </c>
      <c r="D81" s="48"/>
      <c r="E81" s="97"/>
      <c r="F81" s="57"/>
      <c r="G81" s="72">
        <v>0</v>
      </c>
      <c r="H81" s="55"/>
      <c r="I81" s="98">
        <f t="shared" si="8"/>
        <v>0</v>
      </c>
      <c r="J81" s="63"/>
      <c r="K81" s="322"/>
      <c r="L81" s="55"/>
      <c r="M81" s="98">
        <f t="shared" si="9"/>
        <v>0</v>
      </c>
    </row>
    <row r="82" spans="1:13" ht="1.5" customHeight="1" x14ac:dyDescent="0.25">
      <c r="A82" s="601"/>
      <c r="B82" s="32"/>
      <c r="C82" s="365"/>
      <c r="D82" s="48"/>
      <c r="E82" s="95"/>
      <c r="F82" s="57"/>
      <c r="G82" s="71"/>
      <c r="H82" s="55"/>
      <c r="I82" s="98"/>
      <c r="J82" s="63"/>
      <c r="K82" s="321"/>
      <c r="L82" s="55"/>
      <c r="M82" s="98"/>
    </row>
    <row r="83" spans="1:13" x14ac:dyDescent="0.25">
      <c r="A83" s="601" t="s">
        <v>115</v>
      </c>
      <c r="B83" s="41"/>
      <c r="C83" s="364">
        <v>1</v>
      </c>
      <c r="D83" s="48"/>
      <c r="E83" s="97"/>
      <c r="F83" s="57"/>
      <c r="G83" s="72">
        <v>0</v>
      </c>
      <c r="H83" s="55"/>
      <c r="I83" s="98">
        <f t="shared" si="8"/>
        <v>0</v>
      </c>
      <c r="J83" s="63"/>
      <c r="K83" s="322"/>
      <c r="L83" s="55"/>
      <c r="M83" s="98">
        <f t="shared" si="9"/>
        <v>0</v>
      </c>
    </row>
    <row r="84" spans="1:13" ht="1.5" customHeight="1" x14ac:dyDescent="0.25">
      <c r="A84" s="602"/>
      <c r="B84" s="32"/>
      <c r="C84" s="365"/>
      <c r="D84" s="48"/>
      <c r="E84" s="95"/>
      <c r="F84" s="57"/>
      <c r="G84" s="71"/>
      <c r="H84" s="55"/>
      <c r="I84" s="98"/>
      <c r="J84" s="63"/>
      <c r="K84" s="321"/>
      <c r="L84" s="55"/>
      <c r="M84" s="98"/>
    </row>
    <row r="85" spans="1:13" ht="15" hidden="1" customHeight="1" x14ac:dyDescent="0.25">
      <c r="A85" s="602" t="s">
        <v>142</v>
      </c>
      <c r="B85" s="41"/>
      <c r="C85" s="364">
        <v>1</v>
      </c>
      <c r="D85" s="48"/>
      <c r="E85" s="97"/>
      <c r="F85" s="57"/>
      <c r="G85" s="72">
        <v>0</v>
      </c>
      <c r="H85" s="55"/>
      <c r="I85" s="98">
        <f t="shared" ref="I85" si="16">(C85*G85)</f>
        <v>0</v>
      </c>
      <c r="J85" s="63"/>
      <c r="K85" s="322"/>
      <c r="L85" s="55"/>
      <c r="M85" s="98">
        <f t="shared" ref="M85" si="17">(C85*K85)</f>
        <v>0</v>
      </c>
    </row>
    <row r="86" spans="1:13" ht="1.5" hidden="1" customHeight="1" x14ac:dyDescent="0.25">
      <c r="A86" s="602"/>
      <c r="B86" s="32"/>
      <c r="C86" s="365"/>
      <c r="D86" s="48"/>
      <c r="E86" s="95"/>
      <c r="F86" s="57"/>
      <c r="G86" s="71"/>
      <c r="H86" s="55"/>
      <c r="I86" s="98"/>
      <c r="J86" s="63"/>
      <c r="K86" s="321"/>
      <c r="L86" s="55"/>
      <c r="M86" s="98"/>
    </row>
    <row r="87" spans="1:13" ht="15" hidden="1" customHeight="1" x14ac:dyDescent="0.25">
      <c r="A87" s="602" t="s">
        <v>123</v>
      </c>
      <c r="B87" s="41"/>
      <c r="C87" s="364">
        <v>1</v>
      </c>
      <c r="D87" s="48"/>
      <c r="E87" s="97"/>
      <c r="F87" s="57"/>
      <c r="G87" s="72">
        <v>0</v>
      </c>
      <c r="H87" s="55"/>
      <c r="I87" s="98">
        <f>-(C87*G87)</f>
        <v>0</v>
      </c>
      <c r="J87" s="63"/>
      <c r="K87" s="322"/>
      <c r="L87" s="55"/>
      <c r="M87" s="98">
        <f>-(C87*K87)</f>
        <v>0</v>
      </c>
    </row>
    <row r="88" spans="1:13" ht="1.5" hidden="1" customHeight="1" x14ac:dyDescent="0.25">
      <c r="A88" s="602"/>
      <c r="B88" s="32"/>
      <c r="C88" s="365"/>
      <c r="D88" s="48"/>
      <c r="E88" s="95"/>
      <c r="F88" s="57"/>
      <c r="G88" s="71"/>
      <c r="H88" s="55"/>
      <c r="I88" s="96"/>
      <c r="J88" s="63"/>
      <c r="K88" s="321"/>
      <c r="L88" s="55"/>
      <c r="M88" s="98"/>
    </row>
    <row r="89" spans="1:13" ht="15" hidden="1" customHeight="1" x14ac:dyDescent="0.25">
      <c r="A89" s="602" t="s">
        <v>116</v>
      </c>
      <c r="B89" s="41"/>
      <c r="C89" s="364">
        <v>30</v>
      </c>
      <c r="D89" s="48"/>
      <c r="E89" s="97"/>
      <c r="F89" s="57"/>
      <c r="G89" s="72">
        <v>0</v>
      </c>
      <c r="H89" s="55"/>
      <c r="I89" s="98">
        <f>-(C89*G89)</f>
        <v>0</v>
      </c>
      <c r="J89" s="63"/>
      <c r="K89" s="322"/>
      <c r="L89" s="55"/>
      <c r="M89" s="98">
        <f>-(C89*K89)</f>
        <v>0</v>
      </c>
    </row>
    <row r="90" spans="1:13" ht="1.5" hidden="1" customHeight="1" x14ac:dyDescent="0.25">
      <c r="A90" s="602"/>
      <c r="B90" s="32"/>
      <c r="C90" s="365"/>
      <c r="D90" s="48"/>
      <c r="E90" s="95"/>
      <c r="F90" s="57"/>
      <c r="G90" s="71"/>
      <c r="H90" s="55"/>
      <c r="I90" s="96"/>
      <c r="J90" s="63"/>
      <c r="K90" s="321"/>
      <c r="L90" s="55"/>
      <c r="M90" s="98"/>
    </row>
    <row r="91" spans="1:13" x14ac:dyDescent="0.25">
      <c r="A91" s="100" t="s">
        <v>44</v>
      </c>
      <c r="B91" s="52"/>
      <c r="C91" s="380"/>
      <c r="D91" s="53"/>
      <c r="E91" s="100"/>
      <c r="F91" s="52"/>
      <c r="G91" s="64"/>
      <c r="H91" s="54"/>
      <c r="I91" s="101">
        <f>SUM(I14:I89)</f>
        <v>0</v>
      </c>
      <c r="J91" s="64"/>
      <c r="K91" s="318"/>
      <c r="L91" s="54"/>
      <c r="M91" s="101">
        <f>SUM(M14:M89)</f>
        <v>0</v>
      </c>
    </row>
    <row r="92" spans="1:13" x14ac:dyDescent="0.25">
      <c r="A92" s="603" t="s">
        <v>84</v>
      </c>
      <c r="B92" s="35"/>
      <c r="C92" s="30"/>
      <c r="D92" s="47"/>
      <c r="E92" s="93"/>
      <c r="F92" s="31"/>
      <c r="G92" s="61"/>
      <c r="H92" s="31"/>
      <c r="I92" s="94"/>
      <c r="J92" s="61"/>
      <c r="K92" s="317"/>
      <c r="L92" s="31"/>
      <c r="M92" s="94"/>
    </row>
    <row r="93" spans="1:13" ht="1.5" customHeight="1" x14ac:dyDescent="0.25">
      <c r="A93" s="602"/>
      <c r="B93" s="32"/>
      <c r="C93" s="365"/>
      <c r="D93" s="48"/>
      <c r="E93" s="95"/>
      <c r="F93" s="57"/>
      <c r="G93" s="71"/>
      <c r="H93" s="55"/>
      <c r="I93" s="96"/>
      <c r="J93" s="63"/>
      <c r="K93" s="321"/>
      <c r="L93" s="55"/>
      <c r="M93" s="96"/>
    </row>
    <row r="94" spans="1:13" x14ac:dyDescent="0.25">
      <c r="A94" s="599" t="s">
        <v>39</v>
      </c>
      <c r="B94" s="32"/>
      <c r="C94" s="366">
        <v>1</v>
      </c>
      <c r="D94" s="51"/>
      <c r="E94" s="97"/>
      <c r="F94" s="57"/>
      <c r="G94" s="72">
        <v>0</v>
      </c>
      <c r="H94" s="55"/>
      <c r="I94" s="98">
        <f>(C94*G94)</f>
        <v>0</v>
      </c>
      <c r="J94" s="63"/>
      <c r="K94" s="322">
        <v>0</v>
      </c>
      <c r="L94" s="55"/>
      <c r="M94" s="98">
        <f>(C94*K94)</f>
        <v>0</v>
      </c>
    </row>
    <row r="95" spans="1:13" ht="1.5" customHeight="1" x14ac:dyDescent="0.25">
      <c r="A95" s="601"/>
      <c r="B95" s="32"/>
      <c r="C95" s="366">
        <v>1</v>
      </c>
      <c r="D95" s="48"/>
      <c r="E95" s="95"/>
      <c r="F95" s="57"/>
      <c r="G95" s="71"/>
      <c r="H95" s="55"/>
      <c r="I95" s="98"/>
      <c r="J95" s="63"/>
      <c r="K95" s="321"/>
      <c r="L95" s="55"/>
      <c r="M95" s="98"/>
    </row>
    <row r="96" spans="1:13" x14ac:dyDescent="0.25">
      <c r="A96" s="601" t="s">
        <v>40</v>
      </c>
      <c r="B96" s="32"/>
      <c r="C96" s="366">
        <v>1</v>
      </c>
      <c r="D96" s="51"/>
      <c r="E96" s="97"/>
      <c r="F96" s="57"/>
      <c r="G96" s="72">
        <v>0</v>
      </c>
      <c r="H96" s="55"/>
      <c r="I96" s="98">
        <f t="shared" ref="I96:I102" si="18">(C96*G96)</f>
        <v>0</v>
      </c>
      <c r="J96" s="63"/>
      <c r="K96" s="322">
        <v>0</v>
      </c>
      <c r="L96" s="55"/>
      <c r="M96" s="98">
        <f t="shared" ref="M96:M102" si="19">(C96*K96)</f>
        <v>0</v>
      </c>
    </row>
    <row r="97" spans="1:13" ht="1.5" customHeight="1" x14ac:dyDescent="0.25">
      <c r="A97" s="601"/>
      <c r="B97" s="32"/>
      <c r="C97" s="366">
        <v>1</v>
      </c>
      <c r="D97" s="48"/>
      <c r="E97" s="95"/>
      <c r="F97" s="57"/>
      <c r="G97" s="71"/>
      <c r="H97" s="55"/>
      <c r="I97" s="98"/>
      <c r="J97" s="63"/>
      <c r="K97" s="321"/>
      <c r="L97" s="55"/>
      <c r="M97" s="98"/>
    </row>
    <row r="98" spans="1:13" x14ac:dyDescent="0.25">
      <c r="A98" s="601" t="s">
        <v>41</v>
      </c>
      <c r="B98" s="32"/>
      <c r="C98" s="366">
        <v>1</v>
      </c>
      <c r="D98" s="51"/>
      <c r="E98" s="97"/>
      <c r="F98" s="57"/>
      <c r="G98" s="72">
        <v>0</v>
      </c>
      <c r="H98" s="55"/>
      <c r="I98" s="98">
        <f t="shared" si="18"/>
        <v>0</v>
      </c>
      <c r="J98" s="63"/>
      <c r="K98" s="322">
        <v>0</v>
      </c>
      <c r="L98" s="55"/>
      <c r="M98" s="98">
        <f t="shared" si="19"/>
        <v>0</v>
      </c>
    </row>
    <row r="99" spans="1:13" ht="1.5" customHeight="1" x14ac:dyDescent="0.25">
      <c r="A99" s="601"/>
      <c r="B99" s="32"/>
      <c r="C99" s="366">
        <v>1</v>
      </c>
      <c r="D99" s="48"/>
      <c r="E99" s="95"/>
      <c r="F99" s="57"/>
      <c r="G99" s="71"/>
      <c r="H99" s="55"/>
      <c r="I99" s="98"/>
      <c r="J99" s="63"/>
      <c r="K99" s="321"/>
      <c r="L99" s="55"/>
      <c r="M99" s="98"/>
    </row>
    <row r="100" spans="1:13" x14ac:dyDescent="0.25">
      <c r="A100" s="601" t="s">
        <v>42</v>
      </c>
      <c r="B100" s="32"/>
      <c r="C100" s="366">
        <v>1</v>
      </c>
      <c r="D100" s="51"/>
      <c r="E100" s="97"/>
      <c r="F100" s="57"/>
      <c r="G100" s="72">
        <v>0</v>
      </c>
      <c r="H100" s="55"/>
      <c r="I100" s="98">
        <f t="shared" si="18"/>
        <v>0</v>
      </c>
      <c r="J100" s="63"/>
      <c r="K100" s="322">
        <v>0</v>
      </c>
      <c r="L100" s="55"/>
      <c r="M100" s="98">
        <f t="shared" si="19"/>
        <v>0</v>
      </c>
    </row>
    <row r="101" spans="1:13" ht="1.5" customHeight="1" x14ac:dyDescent="0.25">
      <c r="A101" s="601"/>
      <c r="B101" s="32"/>
      <c r="C101" s="365"/>
      <c r="D101" s="48"/>
      <c r="E101" s="95"/>
      <c r="F101" s="57"/>
      <c r="G101" s="71"/>
      <c r="H101" s="55"/>
      <c r="I101" s="98"/>
      <c r="J101" s="63"/>
      <c r="K101" s="321"/>
      <c r="L101" s="55"/>
      <c r="M101" s="98"/>
    </row>
    <row r="102" spans="1:13" x14ac:dyDescent="0.25">
      <c r="A102" s="601" t="s">
        <v>43</v>
      </c>
      <c r="B102" s="32"/>
      <c r="C102" s="366">
        <v>1</v>
      </c>
      <c r="D102" s="51"/>
      <c r="E102" s="97"/>
      <c r="F102" s="57"/>
      <c r="G102" s="72">
        <v>0</v>
      </c>
      <c r="H102" s="55"/>
      <c r="I102" s="98">
        <f t="shared" si="18"/>
        <v>0</v>
      </c>
      <c r="J102" s="63"/>
      <c r="K102" s="322">
        <v>0</v>
      </c>
      <c r="L102" s="55"/>
      <c r="M102" s="98">
        <f t="shared" si="19"/>
        <v>0</v>
      </c>
    </row>
    <row r="103" spans="1:13" x14ac:dyDescent="0.25">
      <c r="A103" s="100" t="s">
        <v>87</v>
      </c>
      <c r="B103" s="52"/>
      <c r="C103" s="380"/>
      <c r="D103" s="53"/>
      <c r="E103" s="100"/>
      <c r="F103" s="52"/>
      <c r="G103" s="64"/>
      <c r="H103" s="54"/>
      <c r="I103" s="101">
        <f>SUM(I91,I102)</f>
        <v>0</v>
      </c>
      <c r="J103" s="64"/>
      <c r="K103" s="318"/>
      <c r="L103" s="54"/>
      <c r="M103" s="101">
        <f>SUM(M91,M102)</f>
        <v>0</v>
      </c>
    </row>
    <row r="104" spans="1:13" x14ac:dyDescent="0.25">
      <c r="A104" s="603" t="s">
        <v>85</v>
      </c>
      <c r="B104" s="35"/>
      <c r="C104" s="30"/>
      <c r="D104" s="47"/>
      <c r="E104" s="93"/>
      <c r="F104" s="31"/>
      <c r="G104" s="61"/>
      <c r="H104" s="31"/>
      <c r="I104" s="94"/>
      <c r="J104" s="61"/>
      <c r="K104" s="317"/>
      <c r="L104" s="31"/>
      <c r="M104" s="94"/>
    </row>
    <row r="105" spans="1:13" ht="1.5" customHeight="1" x14ac:dyDescent="0.25">
      <c r="A105" s="602"/>
      <c r="B105" s="32"/>
      <c r="C105" s="365"/>
      <c r="D105" s="48"/>
      <c r="E105" s="95"/>
      <c r="F105" s="57"/>
      <c r="G105" s="71"/>
      <c r="H105" s="55"/>
      <c r="I105" s="96"/>
      <c r="J105" s="63"/>
      <c r="K105" s="321"/>
      <c r="L105" s="55"/>
      <c r="M105" s="96"/>
    </row>
    <row r="106" spans="1:13" x14ac:dyDescent="0.25">
      <c r="A106" s="599" t="s">
        <v>39</v>
      </c>
      <c r="B106" s="32"/>
      <c r="C106" s="366">
        <v>1</v>
      </c>
      <c r="D106" s="51"/>
      <c r="E106" s="97"/>
      <c r="F106" s="57"/>
      <c r="G106" s="72">
        <v>0</v>
      </c>
      <c r="H106" s="55"/>
      <c r="I106" s="98">
        <f>(C106*G106)</f>
        <v>0</v>
      </c>
      <c r="J106" s="63"/>
      <c r="K106" s="322">
        <v>0</v>
      </c>
      <c r="L106" s="55"/>
      <c r="M106" s="98">
        <f>(C106*K106)</f>
        <v>0</v>
      </c>
    </row>
    <row r="107" spans="1:13" ht="1.5" customHeight="1" x14ac:dyDescent="0.25">
      <c r="A107" s="601"/>
      <c r="B107" s="32"/>
      <c r="C107" s="366">
        <v>1</v>
      </c>
      <c r="D107" s="48"/>
      <c r="E107" s="95"/>
      <c r="F107" s="57"/>
      <c r="G107" s="71"/>
      <c r="H107" s="55"/>
      <c r="I107" s="98"/>
      <c r="J107" s="63"/>
      <c r="K107" s="321"/>
      <c r="L107" s="55"/>
      <c r="M107" s="98"/>
    </row>
    <row r="108" spans="1:13" x14ac:dyDescent="0.25">
      <c r="A108" s="601" t="s">
        <v>40</v>
      </c>
      <c r="B108" s="32"/>
      <c r="C108" s="366">
        <v>1</v>
      </c>
      <c r="D108" s="51"/>
      <c r="E108" s="97"/>
      <c r="F108" s="57"/>
      <c r="G108" s="72">
        <v>0</v>
      </c>
      <c r="H108" s="55"/>
      <c r="I108" s="98">
        <f t="shared" ref="I108:I112" si="20">(C108*G108)</f>
        <v>0</v>
      </c>
      <c r="J108" s="63"/>
      <c r="K108" s="322">
        <v>0</v>
      </c>
      <c r="L108" s="55"/>
      <c r="M108" s="98">
        <f t="shared" ref="M108:M114" si="21">(C108*K108)</f>
        <v>0</v>
      </c>
    </row>
    <row r="109" spans="1:13" ht="1.5" customHeight="1" x14ac:dyDescent="0.25">
      <c r="A109" s="601"/>
      <c r="B109" s="32"/>
      <c r="C109" s="366">
        <v>1</v>
      </c>
      <c r="D109" s="48"/>
      <c r="E109" s="95"/>
      <c r="F109" s="57"/>
      <c r="G109" s="71"/>
      <c r="H109" s="55"/>
      <c r="I109" s="98"/>
      <c r="J109" s="63"/>
      <c r="K109" s="321"/>
      <c r="L109" s="55"/>
      <c r="M109" s="98"/>
    </row>
    <row r="110" spans="1:13" x14ac:dyDescent="0.25">
      <c r="A110" s="601" t="s">
        <v>41</v>
      </c>
      <c r="B110" s="32"/>
      <c r="C110" s="366">
        <v>1</v>
      </c>
      <c r="D110" s="51"/>
      <c r="E110" s="97"/>
      <c r="F110" s="57"/>
      <c r="G110" s="72">
        <v>0</v>
      </c>
      <c r="H110" s="55"/>
      <c r="I110" s="98">
        <f t="shared" si="20"/>
        <v>0</v>
      </c>
      <c r="J110" s="63"/>
      <c r="K110" s="322">
        <v>0</v>
      </c>
      <c r="L110" s="55"/>
      <c r="M110" s="98">
        <f t="shared" si="21"/>
        <v>0</v>
      </c>
    </row>
    <row r="111" spans="1:13" ht="1.5" customHeight="1" x14ac:dyDescent="0.25">
      <c r="A111" s="601"/>
      <c r="B111" s="32"/>
      <c r="C111" s="366">
        <v>1</v>
      </c>
      <c r="D111" s="48"/>
      <c r="E111" s="95"/>
      <c r="F111" s="57"/>
      <c r="G111" s="71"/>
      <c r="H111" s="55"/>
      <c r="I111" s="98"/>
      <c r="J111" s="63"/>
      <c r="K111" s="321"/>
      <c r="L111" s="55"/>
      <c r="M111" s="98"/>
    </row>
    <row r="112" spans="1:13" x14ac:dyDescent="0.25">
      <c r="A112" s="601" t="s">
        <v>42</v>
      </c>
      <c r="B112" s="32"/>
      <c r="C112" s="366">
        <v>1</v>
      </c>
      <c r="D112" s="51"/>
      <c r="E112" s="97"/>
      <c r="F112" s="57"/>
      <c r="G112" s="72">
        <v>0</v>
      </c>
      <c r="H112" s="55"/>
      <c r="I112" s="98">
        <f t="shared" si="20"/>
        <v>0</v>
      </c>
      <c r="J112" s="63"/>
      <c r="K112" s="322">
        <v>0</v>
      </c>
      <c r="L112" s="55"/>
      <c r="M112" s="98">
        <f t="shared" si="21"/>
        <v>0</v>
      </c>
    </row>
    <row r="113" spans="1:13" ht="1.5" customHeight="1" x14ac:dyDescent="0.25">
      <c r="A113" s="601"/>
      <c r="B113" s="32"/>
      <c r="C113" s="365"/>
      <c r="D113" s="48"/>
      <c r="E113" s="95"/>
      <c r="F113" s="57"/>
      <c r="G113" s="71"/>
      <c r="H113" s="55"/>
      <c r="I113" s="98"/>
      <c r="J113" s="63"/>
      <c r="K113" s="321"/>
      <c r="L113" s="55"/>
      <c r="M113" s="98"/>
    </row>
    <row r="114" spans="1:13" x14ac:dyDescent="0.25">
      <c r="A114" s="601" t="s">
        <v>43</v>
      </c>
      <c r="B114" s="32"/>
      <c r="C114" s="366">
        <v>1</v>
      </c>
      <c r="D114" s="51"/>
      <c r="E114" s="97"/>
      <c r="F114" s="57"/>
      <c r="G114" s="72">
        <v>0</v>
      </c>
      <c r="H114" s="55"/>
      <c r="I114" s="98">
        <f>(C114*G114)</f>
        <v>0</v>
      </c>
      <c r="J114" s="63"/>
      <c r="K114" s="322">
        <v>0</v>
      </c>
      <c r="L114" s="55"/>
      <c r="M114" s="98">
        <f t="shared" si="21"/>
        <v>0</v>
      </c>
    </row>
    <row r="115" spans="1:13" x14ac:dyDescent="0.25">
      <c r="A115" s="100" t="s">
        <v>86</v>
      </c>
      <c r="B115" s="52"/>
      <c r="C115" s="380"/>
      <c r="D115" s="53"/>
      <c r="E115" s="100"/>
      <c r="F115" s="52"/>
      <c r="G115" s="64"/>
      <c r="H115" s="54"/>
      <c r="I115" s="101">
        <f>SUM(I91,I114)</f>
        <v>0</v>
      </c>
      <c r="J115" s="64"/>
      <c r="K115" s="318"/>
      <c r="L115" s="54"/>
      <c r="M115" s="101">
        <f>SUM(M91,M114)</f>
        <v>0</v>
      </c>
    </row>
    <row r="116" spans="1:13" s="106" customFormat="1" ht="3" customHeight="1" thickBot="1" x14ac:dyDescent="0.3">
      <c r="A116" s="102"/>
      <c r="B116" s="102"/>
      <c r="C116" s="381"/>
      <c r="D116" s="103"/>
      <c r="E116" s="111"/>
      <c r="F116" s="112"/>
      <c r="G116" s="113"/>
      <c r="H116" s="114"/>
      <c r="I116" s="115"/>
      <c r="J116" s="104"/>
      <c r="K116" s="319"/>
      <c r="L116" s="114"/>
      <c r="M116" s="115"/>
    </row>
    <row r="117" spans="1:13" s="106" customFormat="1" ht="12.75" customHeight="1" x14ac:dyDescent="0.25">
      <c r="A117" s="102"/>
      <c r="B117" s="102"/>
      <c r="C117" s="381"/>
      <c r="D117" s="103"/>
      <c r="E117" s="102"/>
      <c r="F117" s="102"/>
      <c r="G117" s="104"/>
      <c r="H117" s="105"/>
      <c r="I117" s="104"/>
      <c r="J117" s="104"/>
      <c r="K117" s="104"/>
      <c r="L117" s="105"/>
      <c r="M117" s="104"/>
    </row>
    <row r="118" spans="1:13" x14ac:dyDescent="0.25">
      <c r="A118" s="44" t="s">
        <v>118</v>
      </c>
    </row>
    <row r="119" spans="1:13" hidden="1" x14ac:dyDescent="0.25">
      <c r="A119" s="44" t="s">
        <v>112</v>
      </c>
      <c r="C119" s="33"/>
      <c r="D119" s="28"/>
      <c r="E119" s="28"/>
      <c r="F119" s="28"/>
      <c r="G119" s="121"/>
      <c r="H119" s="28"/>
      <c r="I119" s="121"/>
    </row>
    <row r="120" spans="1:13" hidden="1" x14ac:dyDescent="0.25">
      <c r="A120" s="44" t="s">
        <v>146</v>
      </c>
      <c r="C120" s="33"/>
      <c r="D120" s="28"/>
      <c r="E120" s="28"/>
      <c r="F120" s="28"/>
      <c r="G120" s="121"/>
      <c r="H120" s="28"/>
      <c r="I120" s="121"/>
    </row>
    <row r="121" spans="1:13" s="106" customFormat="1" ht="3" customHeight="1" x14ac:dyDescent="0.25">
      <c r="A121" s="102"/>
      <c r="B121" s="102"/>
      <c r="C121" s="381"/>
      <c r="D121" s="103"/>
      <c r="E121" s="102"/>
      <c r="F121" s="102"/>
      <c r="G121" s="104"/>
      <c r="H121" s="105"/>
      <c r="I121" s="104"/>
      <c r="J121" s="104"/>
      <c r="K121" s="104"/>
      <c r="L121" s="105"/>
      <c r="M121" s="104"/>
    </row>
    <row r="122" spans="1:13" x14ac:dyDescent="0.25">
      <c r="A122" s="40"/>
      <c r="C122" s="33"/>
      <c r="D122" s="28"/>
      <c r="E122" s="28"/>
      <c r="F122" s="28"/>
      <c r="G122" s="121"/>
      <c r="H122" s="28"/>
      <c r="I122" s="121"/>
    </row>
    <row r="123" spans="1:13" x14ac:dyDescent="0.25">
      <c r="A123" s="40"/>
      <c r="C123" s="33"/>
      <c r="D123" s="28"/>
      <c r="E123" s="28"/>
      <c r="F123" s="28"/>
      <c r="G123" s="121"/>
      <c r="H123" s="28"/>
      <c r="I123" s="121"/>
    </row>
  </sheetData>
  <sheetProtection selectLockedCells="1"/>
  <sortState xmlns:xlrd2="http://schemas.microsoft.com/office/spreadsheetml/2017/richdata2" ref="A2:A3">
    <sortCondition ref="A1"/>
  </sortState>
  <pageMargins left="0.7" right="0.7" top="0.75" bottom="0.75" header="0.3" footer="0.3"/>
  <pageSetup scale="60" orientation="landscape" r:id="rId1"/>
  <headerFooter>
    <oddFooter>&amp;CPRF 5
Page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Global Variables</vt:lpstr>
      <vt:lpstr>Instructions</vt:lpstr>
      <vt:lpstr>SummarySheet</vt:lpstr>
      <vt:lpstr>Seaside HS-MS</vt:lpstr>
      <vt:lpstr>E911 System</vt:lpstr>
      <vt:lpstr>Sheet3</vt:lpstr>
      <vt:lpstr>Sheet2</vt:lpstr>
      <vt:lpstr>Totals</vt:lpstr>
      <vt:lpstr>Seaside Heights ES</vt:lpstr>
      <vt:lpstr>Blank</vt:lpstr>
      <vt:lpstr>Blank 2</vt:lpstr>
      <vt:lpstr>Services &amp; Alternates</vt:lpstr>
      <vt:lpstr>Continuation Sheet</vt:lpstr>
      <vt:lpstr>Sheet1</vt:lpstr>
      <vt:lpstr>_ClientName</vt:lpstr>
      <vt:lpstr>_FormName</vt:lpstr>
      <vt:lpstr>_ProjectDate</vt:lpstr>
      <vt:lpstr>_ProjectName</vt:lpstr>
      <vt:lpstr>'E911 System'!Print_Area</vt:lpstr>
      <vt:lpstr>'Seaside HS-MS'!Print_Area</vt:lpstr>
      <vt:lpstr>'E911 System'!Print_Titles</vt:lpstr>
      <vt:lpstr>'Seaside HS-MS'!Print_Titles</vt:lpstr>
      <vt:lpstr>ProposerName</vt:lpstr>
      <vt:lpstr>Solution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R. Forbes</dc:creator>
  <cp:lastModifiedBy>Smith, Mike</cp:lastModifiedBy>
  <cp:lastPrinted>2016-07-19T21:44:48Z</cp:lastPrinted>
  <dcterms:created xsi:type="dcterms:W3CDTF">2014-07-11T18:42:28Z</dcterms:created>
  <dcterms:modified xsi:type="dcterms:W3CDTF">2019-12-05T18:47:23Z</dcterms:modified>
</cp:coreProperties>
</file>